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-15" windowWidth="11805" windowHeight="6525" tabRatio="601" firstSheet="1" activeTab="2"/>
  </bookViews>
  <sheets>
    <sheet name="Лист17" sheetId="1" r:id="rId1"/>
    <sheet name="Лист2" sheetId="4" r:id="rId2"/>
    <sheet name="Лист1" sheetId="3" r:id="rId3"/>
  </sheets>
  <calcPr calcId="124519"/>
</workbook>
</file>

<file path=xl/calcChain.xml><?xml version="1.0" encoding="utf-8"?>
<calcChain xmlns="http://schemas.openxmlformats.org/spreadsheetml/2006/main">
  <c r="F68" i="4"/>
  <c r="I50" i="3"/>
  <c r="I42"/>
  <c r="I41"/>
  <c r="D78"/>
  <c r="D33"/>
  <c r="F81" i="4"/>
  <c r="D27"/>
  <c r="D68"/>
  <c r="K75"/>
  <c r="J75"/>
  <c r="I75"/>
  <c r="K86"/>
  <c r="J86"/>
  <c r="K118"/>
  <c r="J118"/>
  <c r="I118"/>
  <c r="D92"/>
  <c r="K87"/>
  <c r="J87"/>
  <c r="E50" i="3"/>
  <c r="F27" i="4"/>
  <c r="F24"/>
  <c r="K119"/>
  <c r="J119"/>
  <c r="I119"/>
  <c r="K73"/>
  <c r="J73"/>
  <c r="I73"/>
  <c r="K74"/>
  <c r="J74"/>
  <c r="I74"/>
  <c r="K69"/>
  <c r="J69"/>
  <c r="I69"/>
  <c r="K29"/>
  <c r="J29"/>
  <c r="I29"/>
  <c r="D90"/>
  <c r="E68"/>
  <c r="D61"/>
  <c r="I129"/>
  <c r="H38" i="3"/>
  <c r="E57" i="4"/>
  <c r="D57"/>
  <c r="F57"/>
  <c r="K60"/>
  <c r="J60"/>
  <c r="I60"/>
  <c r="I81"/>
  <c r="K83"/>
  <c r="J83"/>
  <c r="J85"/>
  <c r="K85"/>
  <c r="F64"/>
  <c r="F17"/>
  <c r="F79"/>
  <c r="K65"/>
  <c r="J65"/>
  <c r="I65"/>
  <c r="K109"/>
  <c r="J109"/>
  <c r="I109"/>
  <c r="J101"/>
  <c r="I34" i="3"/>
  <c r="H37"/>
  <c r="H35"/>
  <c r="J99" i="4"/>
  <c r="F61"/>
  <c r="F92"/>
  <c r="H40" i="3"/>
  <c r="K33" i="4"/>
  <c r="K22"/>
  <c r="H32" i="3"/>
  <c r="E42"/>
  <c r="E41"/>
  <c r="K94" i="4"/>
  <c r="J94"/>
  <c r="K93"/>
  <c r="J93"/>
  <c r="K91"/>
  <c r="J91"/>
  <c r="E68" i="3"/>
  <c r="H70"/>
  <c r="J100" i="4"/>
  <c r="K68"/>
  <c r="I68"/>
  <c r="K23"/>
  <c r="J23"/>
  <c r="I92"/>
  <c r="F52"/>
  <c r="K55"/>
  <c r="J55"/>
  <c r="I55"/>
  <c r="K54"/>
  <c r="J54"/>
  <c r="I54"/>
  <c r="E79"/>
  <c r="D79"/>
  <c r="K80"/>
  <c r="J80"/>
  <c r="I86" i="3"/>
  <c r="E78" i="4"/>
  <c r="D78"/>
  <c r="K67"/>
  <c r="J67"/>
  <c r="I67"/>
  <c r="D24"/>
  <c r="E24"/>
  <c r="K24"/>
  <c r="K26"/>
  <c r="J26"/>
  <c r="I26"/>
  <c r="E14"/>
  <c r="D14"/>
  <c r="E17"/>
  <c r="D17"/>
  <c r="K19"/>
  <c r="J19"/>
  <c r="I19"/>
  <c r="F21"/>
  <c r="F14"/>
  <c r="E78" i="3"/>
  <c r="E54"/>
  <c r="K114" i="4"/>
  <c r="J114"/>
  <c r="F13"/>
  <c r="E13"/>
  <c r="E12"/>
  <c r="D13"/>
  <c r="D31"/>
  <c r="F31"/>
  <c r="K77"/>
  <c r="J77"/>
  <c r="I77"/>
  <c r="K62"/>
  <c r="J62"/>
  <c r="I62"/>
  <c r="K56"/>
  <c r="J56"/>
  <c r="I56"/>
  <c r="K53"/>
  <c r="J53"/>
  <c r="K52"/>
  <c r="J52"/>
  <c r="I52"/>
  <c r="K51"/>
  <c r="J51"/>
  <c r="I51"/>
  <c r="K50"/>
  <c r="J50"/>
  <c r="I50"/>
  <c r="K49"/>
  <c r="J49"/>
  <c r="I49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I31"/>
  <c r="K31"/>
  <c r="J31"/>
  <c r="K30"/>
  <c r="J30"/>
  <c r="I30"/>
  <c r="E21"/>
  <c r="D21"/>
  <c r="D20"/>
  <c r="J24"/>
  <c r="I24"/>
  <c r="K25"/>
  <c r="J25"/>
  <c r="I25"/>
  <c r="K17"/>
  <c r="K18"/>
  <c r="J18"/>
  <c r="I18"/>
  <c r="E63" i="3"/>
  <c r="H67"/>
  <c r="J22" i="4"/>
  <c r="J102"/>
  <c r="K95"/>
  <c r="J95"/>
  <c r="J97"/>
  <c r="H123" i="3"/>
  <c r="H122"/>
  <c r="I85"/>
  <c r="K115" i="4"/>
  <c r="J115"/>
  <c r="K42"/>
  <c r="J42"/>
  <c r="I42"/>
  <c r="D24" i="3"/>
  <c r="E24"/>
  <c r="I24"/>
  <c r="H24"/>
  <c r="H26"/>
  <c r="I26"/>
  <c r="I32"/>
  <c r="H36"/>
  <c r="H39"/>
  <c r="H42"/>
  <c r="H43"/>
  <c r="H52"/>
  <c r="H53"/>
  <c r="H54"/>
  <c r="H55"/>
  <c r="H56"/>
  <c r="H57"/>
  <c r="H58"/>
  <c r="H59"/>
  <c r="H60"/>
  <c r="H61"/>
  <c r="H63"/>
  <c r="I63"/>
  <c r="H64"/>
  <c r="H65"/>
  <c r="H66"/>
  <c r="H68"/>
  <c r="I68"/>
  <c r="H69"/>
  <c r="H71"/>
  <c r="H72"/>
  <c r="I73"/>
  <c r="H76"/>
  <c r="H77"/>
  <c r="H79"/>
  <c r="I79"/>
  <c r="I82"/>
  <c r="H107"/>
  <c r="H125"/>
  <c r="H126"/>
  <c r="I14" i="4"/>
  <c r="J14"/>
  <c r="K14"/>
  <c r="I15"/>
  <c r="J15"/>
  <c r="K15"/>
  <c r="I16"/>
  <c r="J16"/>
  <c r="K16"/>
  <c r="I21"/>
  <c r="J21"/>
  <c r="K21"/>
  <c r="I22"/>
  <c r="I23"/>
  <c r="I27"/>
  <c r="J27"/>
  <c r="K27"/>
  <c r="I28"/>
  <c r="J28"/>
  <c r="K28"/>
  <c r="I32"/>
  <c r="J32"/>
  <c r="K32"/>
  <c r="I33"/>
  <c r="J33"/>
  <c r="I34"/>
  <c r="J34"/>
  <c r="K34"/>
  <c r="I35"/>
  <c r="J35"/>
  <c r="K35"/>
  <c r="I36"/>
  <c r="J36"/>
  <c r="K36"/>
  <c r="I39"/>
  <c r="J39"/>
  <c r="K39"/>
  <c r="I40"/>
  <c r="J40"/>
  <c r="K40"/>
  <c r="I41"/>
  <c r="J41"/>
  <c r="K41"/>
  <c r="I57"/>
  <c r="J57"/>
  <c r="K57"/>
  <c r="I58"/>
  <c r="J58"/>
  <c r="K58"/>
  <c r="I59"/>
  <c r="J59"/>
  <c r="K59"/>
  <c r="I61"/>
  <c r="J61"/>
  <c r="K61"/>
  <c r="I63"/>
  <c r="J63"/>
  <c r="K63"/>
  <c r="J64"/>
  <c r="K64"/>
  <c r="I66"/>
  <c r="J66"/>
  <c r="K66"/>
  <c r="J68"/>
  <c r="J70"/>
  <c r="K70"/>
  <c r="I71"/>
  <c r="J71"/>
  <c r="K71"/>
  <c r="I76"/>
  <c r="J76"/>
  <c r="K76"/>
  <c r="J79"/>
  <c r="K79"/>
  <c r="J81"/>
  <c r="K81"/>
  <c r="J82"/>
  <c r="K82"/>
  <c r="J89"/>
  <c r="K89"/>
  <c r="J92"/>
  <c r="J96"/>
  <c r="K96"/>
  <c r="J98"/>
  <c r="J103"/>
  <c r="K103"/>
  <c r="J104"/>
  <c r="K104"/>
  <c r="K105"/>
  <c r="D106"/>
  <c r="K106"/>
  <c r="I108"/>
  <c r="J108"/>
  <c r="K108"/>
  <c r="I114"/>
  <c r="J116"/>
  <c r="K116"/>
  <c r="I117"/>
  <c r="J117"/>
  <c r="K117"/>
  <c r="I120"/>
  <c r="J120"/>
  <c r="K120"/>
  <c r="I121"/>
  <c r="J121"/>
  <c r="K121"/>
  <c r="J122"/>
  <c r="K122"/>
  <c r="I123"/>
  <c r="J123"/>
  <c r="K123"/>
  <c r="J124"/>
  <c r="K124"/>
  <c r="J125"/>
  <c r="K125"/>
  <c r="J127"/>
  <c r="K127"/>
  <c r="I111"/>
  <c r="I13"/>
  <c r="J13"/>
  <c r="K13"/>
  <c r="K113"/>
  <c r="J113"/>
  <c r="I112"/>
  <c r="K112"/>
  <c r="J112"/>
  <c r="I110"/>
  <c r="I17"/>
  <c r="J17"/>
  <c r="K111"/>
  <c r="J111"/>
  <c r="K110"/>
  <c r="J110"/>
  <c r="F20"/>
  <c r="I20"/>
  <c r="K20"/>
  <c r="F12"/>
  <c r="I12"/>
  <c r="J20"/>
  <c r="H78" i="3"/>
  <c r="H41"/>
  <c r="I90" i="4"/>
  <c r="I88"/>
  <c r="F78"/>
  <c r="F10"/>
  <c r="J88"/>
  <c r="K88"/>
  <c r="I78"/>
  <c r="J78"/>
  <c r="K78"/>
  <c r="I78" i="3"/>
  <c r="K12" i="4"/>
  <c r="I10"/>
  <c r="E90"/>
  <c r="K90"/>
  <c r="J90"/>
  <c r="E92"/>
  <c r="K92"/>
  <c r="E33" i="3"/>
  <c r="H33"/>
  <c r="E22"/>
  <c r="H22"/>
  <c r="D12" i="4"/>
  <c r="D10"/>
  <c r="J12"/>
  <c r="E10"/>
  <c r="K10"/>
  <c r="J10"/>
  <c r="D22" i="3"/>
  <c r="I22"/>
  <c r="I33"/>
</calcChain>
</file>

<file path=xl/sharedStrings.xml><?xml version="1.0" encoding="utf-8"?>
<sst xmlns="http://schemas.openxmlformats.org/spreadsheetml/2006/main" count="1707" uniqueCount="521">
  <si>
    <t>383</t>
  </si>
  <si>
    <t xml:space="preserve">Единица измерения:  руб </t>
  </si>
  <si>
    <t>4</t>
  </si>
  <si>
    <t>5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</si>
  <si>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</si>
  <si>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</si>
  <si>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</si>
  <si>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</si>
  <si>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</si>
  <si>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         Исполнено</t>
  </si>
  <si>
    <t>через</t>
  </si>
  <si>
    <t>банковские</t>
  </si>
  <si>
    <t>счета</t>
  </si>
  <si>
    <t>некассовые</t>
  </si>
  <si>
    <t>операции</t>
  </si>
  <si>
    <t>итого</t>
  </si>
  <si>
    <t>6</t>
  </si>
  <si>
    <t>7</t>
  </si>
  <si>
    <t>8</t>
  </si>
  <si>
    <t>9</t>
  </si>
  <si>
    <t>Код источника</t>
  </si>
  <si>
    <t>финансирования</t>
  </si>
  <si>
    <t>Доходы бюджета - всего</t>
  </si>
  <si>
    <t>Код</t>
  </si>
  <si>
    <t>стро-</t>
  </si>
  <si>
    <t>ки</t>
  </si>
  <si>
    <t xml:space="preserve">             по ОКПО</t>
  </si>
  <si>
    <t xml:space="preserve">             по ОКЕИ</t>
  </si>
  <si>
    <t xml:space="preserve">                   Дата</t>
  </si>
  <si>
    <t xml:space="preserve"> Руководитель   __________________</t>
  </si>
  <si>
    <t>Главный бухгалтер ________________   _______________________</t>
  </si>
  <si>
    <t>Руководитель финансово-</t>
  </si>
  <si>
    <t xml:space="preserve">  Форма по ОКУД</t>
  </si>
  <si>
    <t xml:space="preserve">                                  (подпись)                                      (расшифровка подписи)</t>
  </si>
  <si>
    <t xml:space="preserve">                        (подпись)                     (расшифровка подписи)</t>
  </si>
  <si>
    <t xml:space="preserve">                                       (подпись)                (расшифровка подписи)</t>
  </si>
  <si>
    <t>010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</si>
  <si>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</si>
  <si>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</si>
  <si>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</si>
  <si>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</si>
  <si>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</si>
  <si>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</si>
  <si>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 xml:space="preserve">                                 1. Доходы бюджета</t>
  </si>
  <si>
    <t>710</t>
  </si>
  <si>
    <t>720</t>
  </si>
  <si>
    <t>800</t>
  </si>
  <si>
    <t>810</t>
  </si>
  <si>
    <t>811</t>
  </si>
  <si>
    <t>812</t>
  </si>
  <si>
    <t>820</t>
  </si>
  <si>
    <t>821</t>
  </si>
  <si>
    <t>822</t>
  </si>
  <si>
    <t>Изменение остатков средств</t>
  </si>
  <si>
    <t>х</t>
  </si>
  <si>
    <t>Наименование бюджета ________________________________________________________________________________________________________________________</t>
  </si>
  <si>
    <t>увеличение остатков средств</t>
  </si>
  <si>
    <t>уменьшение остатков средств</t>
  </si>
  <si>
    <t>Форма 0503127  с.3</t>
  </si>
  <si>
    <t>0503127</t>
  </si>
  <si>
    <t xml:space="preserve">                           Форма 0503127  с.4</t>
  </si>
  <si>
    <t>увеличение счетов расчетов (дебетовый остаток счета 121002000)</t>
  </si>
  <si>
    <t>уменьшение счетов расчетов (кредитовый остаток счета 130405000)</t>
  </si>
  <si>
    <t>Изменение остатков по расчетам                       (стр.810 + 820)</t>
  </si>
  <si>
    <t>Изменение остатков по внутренним расчетам (стр.821 + стр. 822)</t>
  </si>
  <si>
    <t>Периодичность:     месячная</t>
  </si>
  <si>
    <t xml:space="preserve">                          2. Расходы бюджета</t>
  </si>
  <si>
    <t xml:space="preserve">             Неисполненные </t>
  </si>
  <si>
    <t xml:space="preserve">Лимиты </t>
  </si>
  <si>
    <t xml:space="preserve">                назначения</t>
  </si>
  <si>
    <t>бюджетных</t>
  </si>
  <si>
    <t>по</t>
  </si>
  <si>
    <t>обязательств</t>
  </si>
  <si>
    <t>ассигно-</t>
  </si>
  <si>
    <t>лимитам</t>
  </si>
  <si>
    <t>ваниям</t>
  </si>
  <si>
    <t>10</t>
  </si>
  <si>
    <t>11</t>
  </si>
  <si>
    <t>Расходы бюджета - всего</t>
  </si>
  <si>
    <t>200</t>
  </si>
  <si>
    <t xml:space="preserve">        Форма 0503127  с.2</t>
  </si>
  <si>
    <t xml:space="preserve">Утвержденные </t>
  </si>
  <si>
    <t xml:space="preserve">бюджетные </t>
  </si>
  <si>
    <t xml:space="preserve">увеличение остатков по внутренним расчетам </t>
  </si>
  <si>
    <t xml:space="preserve">уменьшение остатков по внутренним расчетам </t>
  </si>
  <si>
    <t xml:space="preserve">           по ОКАТО</t>
  </si>
  <si>
    <t xml:space="preserve"> ГЛАВНОГО АДМИНИСТРАТОРА, АДМИНИСТРАТОРА ИСТОЧНИКОВ ФИНАНСИРОВАНИЯ ДЕФИЦИТА БЮДЖЕТА, </t>
  </si>
  <si>
    <t xml:space="preserve">                                                              ГЛАВНОГО АДМИНИСТРАТОРА, АДМИНИСТРАТОРА ДОХОДОВ БЮДЖЕТА                                    </t>
  </si>
  <si>
    <t>ОТЧЕТ  ОБ  ИСПОЛНЕНИИ БЮДЖЕТА</t>
  </si>
  <si>
    <t xml:space="preserve">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</si>
  <si>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</si>
  <si>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</si>
  <si>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</si>
  <si>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Код </t>
  </si>
  <si>
    <t>расхода</t>
  </si>
  <si>
    <t>Результат исполнения бюджета                 (дефицит / профицит)</t>
  </si>
  <si>
    <t xml:space="preserve">        Глава по БК</t>
  </si>
  <si>
    <t>изменение остатков по расчетам с органами, организующими исполнение бюджета       (стр.811 + 812)</t>
  </si>
  <si>
    <t>экономической службы        ____________________      __________________________</t>
  </si>
  <si>
    <t xml:space="preserve">финансирования дефицита бюджета </t>
  </si>
  <si>
    <t xml:space="preserve">Код дохода </t>
  </si>
  <si>
    <t xml:space="preserve">по бюджетной </t>
  </si>
  <si>
    <t>классификации</t>
  </si>
  <si>
    <t>по бюджетной</t>
  </si>
  <si>
    <t>кации</t>
  </si>
  <si>
    <t xml:space="preserve">Главный распорядитель, распорядитель, получатель бюджетных средств, </t>
  </si>
  <si>
    <t xml:space="preserve">главный администратор, администратор доходов бюджета, </t>
  </si>
  <si>
    <t xml:space="preserve">главный администратор, администратор источников </t>
  </si>
  <si>
    <t xml:space="preserve">через </t>
  </si>
  <si>
    <t>финансовые</t>
  </si>
  <si>
    <t>органы</t>
  </si>
  <si>
    <t>классифи-</t>
  </si>
  <si>
    <t xml:space="preserve">ГЛАВНОГО РАСПОРЯДИТЕЛЯ, РАСПОРЯДИТЕЛЯ, ПОЛУЧАТЕЛЯ БЮДЖЕТНЫХ СРЕДСТВ, </t>
  </si>
  <si>
    <t xml:space="preserve">        04226238</t>
  </si>
  <si>
    <t xml:space="preserve">      60211840000</t>
  </si>
  <si>
    <t>Поступления от бюджетов др. уровней</t>
  </si>
  <si>
    <t>951 202 01001 10 0000 151</t>
  </si>
  <si>
    <t>951 202 02999 10 0000 151</t>
  </si>
  <si>
    <t>951 202 03015 10 0000 151</t>
  </si>
  <si>
    <t>951 202 0401410 0000 151</t>
  </si>
  <si>
    <t>Налог. и неналог.доходы всего</t>
  </si>
  <si>
    <t xml:space="preserve">          НДФЛ</t>
  </si>
  <si>
    <t>Упрощенная система налогооблож.</t>
  </si>
  <si>
    <t>000 000 00000 00 0000 100</t>
  </si>
  <si>
    <t>182 105 01010 01 0000110</t>
  </si>
  <si>
    <t>182 105 010100 1 1000 110</t>
  </si>
  <si>
    <t>Налог на имущество физ. лиц</t>
  </si>
  <si>
    <t>182 106 01030 10 0000 110</t>
  </si>
  <si>
    <t>182 106 01030 10 1000 110</t>
  </si>
  <si>
    <t>182 106 01030 10 2000 110</t>
  </si>
  <si>
    <t>Транспортный налог с организаций</t>
  </si>
  <si>
    <t>182 106 04011 02 0000 110</t>
  </si>
  <si>
    <t>182 106 04011 02 1000 110</t>
  </si>
  <si>
    <t>Транспортный налог с физ.лиц</t>
  </si>
  <si>
    <t>182 106 04012 02 0000 110</t>
  </si>
  <si>
    <t>182 106 04012 02 1000 110</t>
  </si>
  <si>
    <t>182 106 04012 02 2000 110</t>
  </si>
  <si>
    <t>Земельный налог с/х назначения</t>
  </si>
  <si>
    <t>182 106 06013 10 0000 110</t>
  </si>
  <si>
    <t>182 106 06013 10 1000 110</t>
  </si>
  <si>
    <t>182 106 06013 10 2000 110</t>
  </si>
  <si>
    <t>Земельный налог не с/х назначения</t>
  </si>
  <si>
    <t>182 106 06023 10 0000 110</t>
  </si>
  <si>
    <t>182 106 06023 10 1000 110</t>
  </si>
  <si>
    <t>182 106 06023 10 2000 110</t>
  </si>
  <si>
    <t>Государственная  пошлина</t>
  </si>
  <si>
    <t>182 108 04020 01 0000 110</t>
  </si>
  <si>
    <t>Аренда с/х  земли</t>
  </si>
  <si>
    <t>Аренда имущества</t>
  </si>
  <si>
    <t>951 111 05030 000000 120</t>
  </si>
  <si>
    <t>951 111 050351 0000 120</t>
  </si>
  <si>
    <t>000 870 00000 00 0000 151</t>
  </si>
  <si>
    <t>Мутилин А.А.</t>
  </si>
  <si>
    <t>Зеленькова Н.Н.</t>
  </si>
  <si>
    <t>Мутилина Е.А.</t>
  </si>
  <si>
    <t>Администрация Меркуловского сельского поселения</t>
  </si>
  <si>
    <t>0100 0000000 000 000</t>
  </si>
  <si>
    <t>210</t>
  </si>
  <si>
    <t>211</t>
  </si>
  <si>
    <t>Заработная плата</t>
  </si>
  <si>
    <t>212</t>
  </si>
  <si>
    <t>Прочие выплаты</t>
  </si>
  <si>
    <t>213</t>
  </si>
  <si>
    <t>Услуги связи</t>
  </si>
  <si>
    <t>Транспортные услуги</t>
  </si>
  <si>
    <t>Коммунальные услуги</t>
  </si>
  <si>
    <t>Услуги по содержанию имущ-ва</t>
  </si>
  <si>
    <t>Прочие расходы</t>
  </si>
  <si>
    <t>Увелич.ст-ти матер.запасов</t>
  </si>
  <si>
    <t>000</t>
  </si>
  <si>
    <t>0500 0000000 000 000</t>
  </si>
  <si>
    <t>0503 0000000 000 000</t>
  </si>
  <si>
    <t>Безвозм.и безвозв.переч.госуд.орг.</t>
  </si>
  <si>
    <t>0105 02 01 10 0000 510</t>
  </si>
  <si>
    <t>0105 02 01 10 0000 610</t>
  </si>
  <si>
    <t xml:space="preserve">                                                                                      </t>
  </si>
  <si>
    <t>951 117 010501 00000 180</t>
  </si>
  <si>
    <t>951 202 0499910 0000 151</t>
  </si>
  <si>
    <t>951</t>
  </si>
  <si>
    <t>Кредит полученный от др.бюджетов</t>
  </si>
  <si>
    <t>182 101 02010011000 110</t>
  </si>
  <si>
    <t>182 106 06013 10 3000 110</t>
  </si>
  <si>
    <t>Бюджет Меркуловского сельского поселения Шолоховского района</t>
  </si>
  <si>
    <t>16000</t>
  </si>
  <si>
    <t>182 109 04050 101000 110</t>
  </si>
  <si>
    <t>182 109 04050 10 2000 110</t>
  </si>
  <si>
    <t>45100</t>
  </si>
  <si>
    <t>25000</t>
  </si>
  <si>
    <t>0502 0000000 000 000</t>
  </si>
  <si>
    <t>0503 7954103 948  000</t>
  </si>
  <si>
    <t>0503 7954103 948 225</t>
  </si>
  <si>
    <t>0801 7954200 000 000</t>
  </si>
  <si>
    <t>1001 7954400 000 000</t>
  </si>
  <si>
    <t>0</t>
  </si>
  <si>
    <t>0503 7954103 951 225</t>
  </si>
  <si>
    <t>11000</t>
  </si>
  <si>
    <t>1104 5210600 017 251</t>
  </si>
  <si>
    <t>1104 5210600 000 000</t>
  </si>
  <si>
    <t>Начисления на выплаты по оплате труда</t>
  </si>
  <si>
    <t>Прочие работы, услуги</t>
  </si>
  <si>
    <t>Муниципальная долгосрочная целевая программа "Развитие физической культуры и спорта в Меркуловском сельском поселении на 2010-2012 годы"</t>
  </si>
  <si>
    <t>Межбюджетные трансферты из бюджетов поселений бюджету муниципального района и из бюджета муниципального района бюджетам поселений по решению вопросов местного значения в соответствии с заключенными соглашениями</t>
  </si>
  <si>
    <t>Культура</t>
  </si>
  <si>
    <t>0503 7954103 951 000</t>
  </si>
  <si>
    <t>Прочие мероприятия по благоустройству поселения</t>
  </si>
  <si>
    <t>Организация и содержание мест захоронения</t>
  </si>
  <si>
    <t>Коммунальное хозяйство</t>
  </si>
  <si>
    <t>Жилищно-коммунальное хозяйство</t>
  </si>
  <si>
    <t>Увеличение ст-ти основных средств</t>
  </si>
  <si>
    <t>Мобилизационная и вневойсковая подготовка</t>
  </si>
  <si>
    <t>0104 0020400 000 000</t>
  </si>
  <si>
    <t>Центральный аппарат</t>
  </si>
  <si>
    <t>0102 0020300 000 000</t>
  </si>
  <si>
    <t>Глава муниципального образования</t>
  </si>
  <si>
    <t>Общегосударственные вопросы</t>
  </si>
  <si>
    <t>Оплата труда и начисления на выплаты по оплате труда</t>
  </si>
  <si>
    <t>Оплата работ, услуг</t>
  </si>
  <si>
    <t>Пенсии, пособия, выплачиваемые орг-ми сектора гос-го упр-ия</t>
  </si>
  <si>
    <t>Перечисления другим бюджетам бюджетной системы Российской Федерации</t>
  </si>
  <si>
    <t>226</t>
  </si>
  <si>
    <t>-</t>
  </si>
  <si>
    <t>--</t>
  </si>
  <si>
    <t>951 202 040121 00 000 110</t>
  </si>
  <si>
    <t>2112</t>
  </si>
  <si>
    <t>290</t>
  </si>
  <si>
    <t>1900</t>
  </si>
  <si>
    <t>0,00</t>
  </si>
  <si>
    <t>0503 7954103 951 310</t>
  </si>
  <si>
    <t>0503 7954103 948 340</t>
  </si>
  <si>
    <t>51800</t>
  </si>
  <si>
    <t>53700</t>
  </si>
  <si>
    <t>41000</t>
  </si>
  <si>
    <t>9850</t>
  </si>
  <si>
    <t>951 111 05025 10 0000 120</t>
  </si>
  <si>
    <t>951 108 04020 01 1000 110</t>
  </si>
  <si>
    <t>0801 7954200 995 310</t>
  </si>
  <si>
    <t>12000</t>
  </si>
  <si>
    <t>0300 0000000 000 000</t>
  </si>
  <si>
    <t>0502 7954102 990 242</t>
  </si>
  <si>
    <t>1101 7954300 000 000</t>
  </si>
  <si>
    <t>1101 7954300 997 290</t>
  </si>
  <si>
    <t>Благоустройство населенных пунктов Меркуловского сельского поселения</t>
  </si>
  <si>
    <t>951 202 03024 10 0000 151</t>
  </si>
  <si>
    <t>Единый сельскохозяйственный налог</t>
  </si>
  <si>
    <t>182 105 030000 10000 110</t>
  </si>
  <si>
    <t>182 105 000000 00000 000</t>
  </si>
  <si>
    <t>182 105 010120 11 000 110</t>
  </si>
  <si>
    <t>182 105 010120 12 000 110</t>
  </si>
  <si>
    <t>1202 4508500 997 226</t>
  </si>
  <si>
    <t>3720</t>
  </si>
  <si>
    <t>182 105 010110 11 000 110</t>
  </si>
  <si>
    <t>182 106 01030 10 3000 110</t>
  </si>
  <si>
    <t>1102 7954300 000 000</t>
  </si>
  <si>
    <t>182 105 03020 01 2000 110</t>
  </si>
  <si>
    <t xml:space="preserve">    </t>
  </si>
  <si>
    <t>000 000 00000 00 0000 120</t>
  </si>
  <si>
    <t>26300</t>
  </si>
  <si>
    <t>100,00</t>
  </si>
  <si>
    <t>182 106 06013 10 4000 110</t>
  </si>
  <si>
    <t>0102 0020300 121 210</t>
  </si>
  <si>
    <t>0102 0020300 121 211</t>
  </si>
  <si>
    <t>0102 0020300 121 213</t>
  </si>
  <si>
    <t>0102 0020300 122 210</t>
  </si>
  <si>
    <t>0102 0020300 122 212</t>
  </si>
  <si>
    <t>0104 0020400 121 210</t>
  </si>
  <si>
    <t>0104 0020400 121 211</t>
  </si>
  <si>
    <t>0104 0020400 121 213</t>
  </si>
  <si>
    <t>Иные выплаты персоналу,за исключением фонда оплаты труда</t>
  </si>
  <si>
    <t>0104 0020400 122 212</t>
  </si>
  <si>
    <t>0104 0020400 242 220</t>
  </si>
  <si>
    <t>0104 0020400 242 221</t>
  </si>
  <si>
    <t>0104 0020400 242 226</t>
  </si>
  <si>
    <t>0104 0020400 244 220</t>
  </si>
  <si>
    <t>0104 0020400 244 222</t>
  </si>
  <si>
    <t>0104 0020400 244 223</t>
  </si>
  <si>
    <t>0104 00204000 244 225</t>
  </si>
  <si>
    <t>0104 0020400 244 226</t>
  </si>
  <si>
    <t>0104 0020400 244  340</t>
  </si>
  <si>
    <t>Уплата налога на имущество организ.и земельного налога</t>
  </si>
  <si>
    <t>0104 0020400 851 000</t>
  </si>
  <si>
    <t>0104 0020400 851 290</t>
  </si>
  <si>
    <t>Уплата прочих налогов,сборов и иных платежей</t>
  </si>
  <si>
    <t xml:space="preserve">  0104 0020400 852 000</t>
  </si>
  <si>
    <t xml:space="preserve">  0104 0020400 852 290</t>
  </si>
  <si>
    <t xml:space="preserve">Межбюджетные трансферты </t>
  </si>
  <si>
    <t xml:space="preserve">  0104 5210000 000 000</t>
  </si>
  <si>
    <t>Прочая закупка товаров,работ и услуг для муниципал.нужд</t>
  </si>
  <si>
    <t xml:space="preserve">  0104 5210215 244 000</t>
  </si>
  <si>
    <t xml:space="preserve">  0104 5210215 244 340</t>
  </si>
  <si>
    <t>Проведение выборов в представительные органы муниципальн.образования</t>
  </si>
  <si>
    <t>0107 0200800 000 000</t>
  </si>
  <si>
    <t>Проведение выборов главы муниципальн.образования</t>
  </si>
  <si>
    <t>0107 0200900 000 000</t>
  </si>
  <si>
    <t>Резервные фонды местных администраций</t>
  </si>
  <si>
    <t>0111 0700500 000 000</t>
  </si>
  <si>
    <t xml:space="preserve">  0111 0700500 870 290</t>
  </si>
  <si>
    <t>0113 0020400 852 000</t>
  </si>
  <si>
    <t xml:space="preserve">  0113 0020400 852 290</t>
  </si>
  <si>
    <t>Выполнение других обязательств государства</t>
  </si>
  <si>
    <t>0113 0920300 000 000</t>
  </si>
  <si>
    <t>0113 0920300 244 220</t>
  </si>
  <si>
    <t>0113 0920300 244 226</t>
  </si>
  <si>
    <t>0203 0013600 121 211</t>
  </si>
  <si>
    <t>0203 0013600 121 213</t>
  </si>
  <si>
    <t>Национальная безопасность и правоохранительная деятельность</t>
  </si>
  <si>
    <t>0309 5210600 540 251</t>
  </si>
  <si>
    <t>5600</t>
  </si>
  <si>
    <t>Муниципальная долгосрочная целевая программа "Пожарная безопасность,защита населения и территории Меркуловского с/посел.от чрезвычайных ситуаций на 2012-2014</t>
  </si>
  <si>
    <t>0310 7954500 000 000</t>
  </si>
  <si>
    <t>Увеличение ст-ти материальных запасов</t>
  </si>
  <si>
    <t>Национальная экономика</t>
  </si>
  <si>
    <t>0400 0000000 000 000</t>
  </si>
  <si>
    <t>Областная целевая программа "Развитие сети автомоб.дорог общего пользования в Ростовской области</t>
  </si>
  <si>
    <t>0409 5222700 000 000</t>
  </si>
  <si>
    <t>Работы,услуги по содержанию имущества</t>
  </si>
  <si>
    <t>0409 5222700 244 225</t>
  </si>
  <si>
    <t>Муниципальная долгосрочная целевая программа "Комплексная программа по жилищно-коммунальному хоз-ву,землеустройству и землепольз.Меркуловского с/посел. на 2012-2014</t>
  </si>
  <si>
    <t>0412 7954100 000 000</t>
  </si>
  <si>
    <t>0412 7954101 244 226</t>
  </si>
  <si>
    <t>Муницип. целевая программа "Комплексная программа по жилищно-коммунальному хоз-ву, благоуст-ву, землеустр-ву Меркуловского с/посел на 2012-2014 годы"</t>
  </si>
  <si>
    <t>0502 7954100  000 000</t>
  </si>
  <si>
    <t>0502 7954102 244 225</t>
  </si>
  <si>
    <t xml:space="preserve">Благоустройство  </t>
  </si>
  <si>
    <t>0503 7954103 000 000</t>
  </si>
  <si>
    <t>220</t>
  </si>
  <si>
    <t>0503 7954103 244 220</t>
  </si>
  <si>
    <t>0503 7954103 244 223</t>
  </si>
  <si>
    <t>70000</t>
  </si>
  <si>
    <t>0503 7954103 244 225</t>
  </si>
  <si>
    <t>0503 7954103 244 226</t>
  </si>
  <si>
    <t>0503 7954103 244 340</t>
  </si>
  <si>
    <t>815 111 05013 10 0000 120</t>
  </si>
  <si>
    <t>Муниципальная долгосрочная целевая программа сохранения и развития культуры в Меркуловском сельском поселении на 2012-2014 г"</t>
  </si>
  <si>
    <t>Субсидии бюджетным учреждениям на финансовое обеспечение государственного (муницип.) задания на оказание муниципальных услуг</t>
  </si>
  <si>
    <t>0801 7954200 611 000</t>
  </si>
  <si>
    <t>Безвозмездные перечисления организациям</t>
  </si>
  <si>
    <t>0801 7954200 611 240</t>
  </si>
  <si>
    <t>Безвозмездные перечисления госуд.и муницип.организациям</t>
  </si>
  <si>
    <t>0801 7954200 611 241</t>
  </si>
  <si>
    <t>Муниципальная долгосрочная целевая программа "Социальная поддеожка населения   Меркуловского сельского поселения на 2012-2014 годы"</t>
  </si>
  <si>
    <t>2000</t>
  </si>
  <si>
    <t>Муниципальная долгосрочная целевая программа "Развитие физической культуры и спорта в Меркуловском сельском поселении на 2012-2014 годы"</t>
  </si>
  <si>
    <t>1102 7954300 244 290</t>
  </si>
  <si>
    <t>182 101 020100 12000 110</t>
  </si>
  <si>
    <t>182 101 0202001 1000 110</t>
  </si>
  <si>
    <t>182 109 04053 10 2000 110</t>
  </si>
  <si>
    <t>902 114 0601310 0000 430</t>
  </si>
  <si>
    <t>0102 0020300 122 213</t>
  </si>
  <si>
    <t>0104 0020400 122 213</t>
  </si>
  <si>
    <t>Безвозмездные перечисления негосуд.и муницип.организациям</t>
  </si>
  <si>
    <t>0502 5210102 810 242</t>
  </si>
  <si>
    <t>182 106 06023 10 4000 110</t>
  </si>
  <si>
    <t>0113 0920300 851 290</t>
  </si>
  <si>
    <t>0113 0920300 852 290</t>
  </si>
  <si>
    <t>1001 7954400 321 263</t>
  </si>
  <si>
    <t>0107 0200800 880 290</t>
  </si>
  <si>
    <t>0107 0200900 880 290</t>
  </si>
  <si>
    <t>69800</t>
  </si>
  <si>
    <t>0503 7954103 830 290</t>
  </si>
  <si>
    <t>182 101 020300 11 000 110</t>
  </si>
  <si>
    <t>182 105 010110 12 000 110</t>
  </si>
  <si>
    <t>182 106 06023 10 3000 110</t>
  </si>
  <si>
    <t>0104 0020400 122 210</t>
  </si>
  <si>
    <t>0203 0013600 121 210</t>
  </si>
  <si>
    <t>11701,15</t>
  </si>
  <si>
    <t>0503 5210600 540 251</t>
  </si>
  <si>
    <t>0503 7954103 244 222</t>
  </si>
  <si>
    <t>0503 7954103 244 310</t>
  </si>
  <si>
    <t>1071,08</t>
  </si>
  <si>
    <t>182 101 0202001 4000 110</t>
  </si>
  <si>
    <t>0502 7954102 244 310</t>
  </si>
  <si>
    <t>0502 7954102 852 290</t>
  </si>
  <si>
    <t>9200</t>
  </si>
  <si>
    <t>57809,34</t>
  </si>
  <si>
    <t>0503 7954103 852 290</t>
  </si>
  <si>
    <t>0801 7954200 244 290</t>
  </si>
  <si>
    <t>0310 7954500 244 310</t>
  </si>
  <si>
    <t>55000</t>
  </si>
  <si>
    <t>0502 7954102 244 226</t>
  </si>
  <si>
    <t>0203 0013600 244 340</t>
  </si>
  <si>
    <t>132000</t>
  </si>
  <si>
    <t>182 101 0202001 2000 110</t>
  </si>
  <si>
    <t>2616800</t>
  </si>
  <si>
    <t>149300</t>
  </si>
  <si>
    <t>216400</t>
  </si>
  <si>
    <t>835100</t>
  </si>
  <si>
    <t>182 105 01020 010000 110</t>
  </si>
  <si>
    <t>182 105 010210 10000 110</t>
  </si>
  <si>
    <t>4400</t>
  </si>
  <si>
    <t>951 116 90050 10 0000 140</t>
  </si>
  <si>
    <t>1000</t>
  </si>
  <si>
    <t>20000</t>
  </si>
  <si>
    <t>114700</t>
  </si>
  <si>
    <t>34600</t>
  </si>
  <si>
    <t>50300</t>
  </si>
  <si>
    <t>0309 7954700 244 226</t>
  </si>
  <si>
    <t>0310 7954700 244 340</t>
  </si>
  <si>
    <t>3000</t>
  </si>
  <si>
    <t>95200</t>
  </si>
  <si>
    <t>12500</t>
  </si>
  <si>
    <t>109100</t>
  </si>
  <si>
    <t>105,40</t>
  </si>
  <si>
    <t>3529,44</t>
  </si>
  <si>
    <t>0104 0020400 242 225</t>
  </si>
  <si>
    <t>0406 5226100 244 226</t>
  </si>
  <si>
    <t>0409 7954103 244 225</t>
  </si>
  <si>
    <t>62200</t>
  </si>
  <si>
    <t>0409 7954101 244 226</t>
  </si>
  <si>
    <t>0804 7954103 244 225</t>
  </si>
  <si>
    <t>857 116 51040 02 0000 140</t>
  </si>
  <si>
    <t>40000</t>
  </si>
  <si>
    <t>4389</t>
  </si>
  <si>
    <t>182 105 030100 11000 110</t>
  </si>
  <si>
    <t>182 105 03010 01 2000 110</t>
  </si>
  <si>
    <t>49,99</t>
  </si>
  <si>
    <t>1191,60</t>
  </si>
  <si>
    <t>0502 7954102 244 340</t>
  </si>
  <si>
    <t>11162,40</t>
  </si>
  <si>
    <t>8957,66</t>
  </si>
  <si>
    <t>11200</t>
  </si>
  <si>
    <t>10000</t>
  </si>
  <si>
    <t>0804 7954103 244 290</t>
  </si>
  <si>
    <t>802 116 51040 02 0000 140</t>
  </si>
  <si>
    <t>0800 0000000 000 000</t>
  </si>
  <si>
    <t>992600</t>
  </si>
  <si>
    <t>7378</t>
  </si>
  <si>
    <t>26078,91</t>
  </si>
  <si>
    <t>150000</t>
  </si>
  <si>
    <t>2390</t>
  </si>
  <si>
    <t>26100</t>
  </si>
  <si>
    <t>2800</t>
  </si>
  <si>
    <t>5858,20</t>
  </si>
  <si>
    <t>16850</t>
  </si>
  <si>
    <t>0409 7954103 244 226</t>
  </si>
  <si>
    <t>115253</t>
  </si>
  <si>
    <t>35770,22</t>
  </si>
  <si>
    <t>11500</t>
  </si>
  <si>
    <t>16900</t>
  </si>
  <si>
    <t>115300</t>
  </si>
  <si>
    <t>133289,42</t>
  </si>
  <si>
    <t>55,82</t>
  </si>
  <si>
    <t>27124,44</t>
  </si>
  <si>
    <t>52916,56</t>
  </si>
  <si>
    <t>14000</t>
  </si>
  <si>
    <t>38400</t>
  </si>
  <si>
    <t>105000</t>
  </si>
  <si>
    <t>166300</t>
  </si>
  <si>
    <t>3500</t>
  </si>
  <si>
    <t>28285,16</t>
  </si>
  <si>
    <t>2847,16</t>
  </si>
  <si>
    <t>496965,74</t>
  </si>
  <si>
    <t>90616</t>
  </si>
  <si>
    <t>1950</t>
  </si>
  <si>
    <t>544</t>
  </si>
  <si>
    <t>549200</t>
  </si>
  <si>
    <t>165700</t>
  </si>
  <si>
    <t>40600</t>
  </si>
  <si>
    <t>12200</t>
  </si>
  <si>
    <t>1346600</t>
  </si>
  <si>
    <t>418900</t>
  </si>
  <si>
    <t>129300</t>
  </si>
  <si>
    <t>21900</t>
  </si>
  <si>
    <t>65200</t>
  </si>
  <si>
    <t>5200</t>
  </si>
  <si>
    <t>58000</t>
  </si>
  <si>
    <t>600</t>
  </si>
  <si>
    <t>15800</t>
  </si>
  <si>
    <t>0314 7954600 244 290</t>
  </si>
  <si>
    <t>228000</t>
  </si>
  <si>
    <t>733600</t>
  </si>
  <si>
    <t>30000</t>
  </si>
  <si>
    <t>66000</t>
  </si>
  <si>
    <t>9000</t>
  </si>
  <si>
    <t>43600</t>
  </si>
  <si>
    <t>4700</t>
  </si>
  <si>
    <t>9100</t>
  </si>
  <si>
    <t>64100</t>
  </si>
  <si>
    <t>30800</t>
  </si>
  <si>
    <t>52700</t>
  </si>
  <si>
    <t>2483800</t>
  </si>
  <si>
    <t>106800</t>
  </si>
  <si>
    <t>-7568500</t>
  </si>
  <si>
    <t>7677600</t>
  </si>
  <si>
    <t>на 1 декабря 2013 г</t>
  </si>
  <si>
    <t>01.12.2013</t>
  </si>
  <si>
    <t>857387</t>
  </si>
  <si>
    <t>22220</t>
  </si>
  <si>
    <t>8704,41</t>
  </si>
  <si>
    <t>35371,68</t>
  </si>
  <si>
    <t>4806,97</t>
  </si>
  <si>
    <t>2394904,49</t>
  </si>
  <si>
    <t>713,73</t>
  </si>
  <si>
    <t>46728,44</t>
  </si>
  <si>
    <t>550742,06</t>
  </si>
  <si>
    <t>-6891608,17</t>
  </si>
  <si>
    <t>"3"  декабря  2013  г.</t>
  </si>
  <si>
    <t>457236,83</t>
  </si>
  <si>
    <t>133555,51</t>
  </si>
  <si>
    <t>19898</t>
  </si>
  <si>
    <t>1086770,76</t>
  </si>
  <si>
    <t>317332,78</t>
  </si>
  <si>
    <t>12598,07</t>
  </si>
  <si>
    <t>44185</t>
  </si>
  <si>
    <t>47761,25</t>
  </si>
  <si>
    <t>24472,79</t>
  </si>
  <si>
    <t>121873,59</t>
  </si>
  <si>
    <t>90958,58</t>
  </si>
  <si>
    <t>26412,46</t>
  </si>
  <si>
    <t>46200</t>
  </si>
  <si>
    <t>2538,56</t>
  </si>
  <si>
    <t>182317</t>
  </si>
  <si>
    <t>669800</t>
  </si>
  <si>
    <t>27853,21</t>
  </si>
  <si>
    <t>2243998,54</t>
  </si>
  <si>
    <t>6204125,80</t>
  </si>
  <si>
    <t>-687482,37</t>
  </si>
  <si>
    <t>687482,37</t>
  </si>
  <si>
    <t>54000</t>
  </si>
  <si>
    <t>24600</t>
  </si>
  <si>
    <t>132500</t>
  </si>
  <si>
    <t>42,34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</si>
</sst>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0" borderId="3" xfId="0" applyFont="1" applyBorder="1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0" fillId="0" borderId="7" xfId="0" applyBorder="1" applyAlignment="1"/>
    <xf numFmtId="49" fontId="0" fillId="0" borderId="7" xfId="0" applyNumberFormat="1" applyBorder="1"/>
    <xf numFmtId="0" fontId="0" fillId="0" borderId="7" xfId="0" applyBorder="1"/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/>
    </xf>
    <xf numFmtId="49" fontId="1" fillId="0" borderId="10" xfId="0" applyNumberFormat="1" applyFont="1" applyBorder="1"/>
    <xf numFmtId="49" fontId="1" fillId="0" borderId="11" xfId="0" applyNumberFormat="1" applyFont="1" applyBorder="1" applyAlignment="1">
      <alignment horizontal="centerContinuous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Continuous"/>
    </xf>
    <xf numFmtId="49" fontId="1" fillId="0" borderId="0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5" xfId="0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49" fontId="2" fillId="0" borderId="25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2" fillId="0" borderId="26" xfId="0" applyNumberFormat="1" applyFont="1" applyBorder="1" applyAlignment="1">
      <alignment horizontal="center" wrapText="1"/>
    </xf>
    <xf numFmtId="49" fontId="2" fillId="0" borderId="25" xfId="0" applyNumberFormat="1" applyFont="1" applyBorder="1" applyAlignment="1">
      <alignment horizontal="center" wrapText="1"/>
    </xf>
    <xf numFmtId="49" fontId="2" fillId="0" borderId="27" xfId="0" applyNumberFormat="1" applyFont="1" applyBorder="1" applyAlignment="1">
      <alignment horizontal="left" wrapText="1"/>
    </xf>
    <xf numFmtId="49" fontId="2" fillId="0" borderId="28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49" fontId="2" fillId="0" borderId="29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left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27" xfId="0" applyNumberFormat="1" applyFont="1" applyBorder="1" applyAlignment="1">
      <alignment horizontal="center" wrapText="1"/>
    </xf>
    <xf numFmtId="49" fontId="1" fillId="0" borderId="0" xfId="0" applyNumberFormat="1" applyFont="1" applyBorder="1"/>
    <xf numFmtId="49" fontId="1" fillId="0" borderId="32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Continuous"/>
    </xf>
    <xf numFmtId="49" fontId="2" fillId="0" borderId="0" xfId="0" applyNumberFormat="1" applyFont="1" applyBorder="1" applyAlignment="1">
      <alignment horizontal="center" wrapText="1"/>
    </xf>
    <xf numFmtId="49" fontId="0" fillId="0" borderId="0" xfId="0" applyNumberFormat="1" applyBorder="1"/>
    <xf numFmtId="0" fontId="0" fillId="0" borderId="0" xfId="0" applyBorder="1"/>
    <xf numFmtId="49" fontId="1" fillId="0" borderId="35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center"/>
    </xf>
    <xf numFmtId="0" fontId="2" fillId="0" borderId="25" xfId="0" applyFont="1" applyBorder="1" applyAlignment="1">
      <alignment horizontal="left" wrapText="1"/>
    </xf>
    <xf numFmtId="49" fontId="1" fillId="0" borderId="8" xfId="0" applyNumberFormat="1" applyFont="1" applyBorder="1" applyAlignment="1">
      <alignment horizontal="center"/>
    </xf>
    <xf numFmtId="0" fontId="2" fillId="0" borderId="37" xfId="0" applyFont="1" applyBorder="1" applyAlignment="1">
      <alignment horizontal="left" wrapText="1"/>
    </xf>
    <xf numFmtId="49" fontId="1" fillId="0" borderId="37" xfId="0" applyNumberFormat="1" applyFont="1" applyBorder="1" applyAlignment="1">
      <alignment horizontal="center"/>
    </xf>
    <xf numFmtId="49" fontId="1" fillId="0" borderId="38" xfId="0" applyNumberFormat="1" applyFont="1" applyBorder="1" applyAlignment="1">
      <alignment horizontal="center"/>
    </xf>
    <xf numFmtId="49" fontId="1" fillId="0" borderId="39" xfId="0" applyNumberFormat="1" applyFont="1" applyBorder="1" applyAlignment="1">
      <alignment horizontal="center"/>
    </xf>
    <xf numFmtId="49" fontId="1" fillId="0" borderId="40" xfId="0" applyNumberFormat="1" applyFont="1" applyBorder="1" applyAlignment="1">
      <alignment horizontal="center"/>
    </xf>
    <xf numFmtId="49" fontId="1" fillId="0" borderId="41" xfId="0" applyNumberFormat="1" applyFont="1" applyBorder="1" applyAlignment="1">
      <alignment horizontal="center"/>
    </xf>
    <xf numFmtId="0" fontId="2" fillId="0" borderId="24" xfId="0" applyFont="1" applyBorder="1" applyAlignment="1">
      <alignment horizontal="left" wrapText="1" indent="2"/>
    </xf>
    <xf numFmtId="0" fontId="2" fillId="0" borderId="42" xfId="0" applyFont="1" applyBorder="1" applyAlignment="1">
      <alignment horizontal="center" wrapText="1"/>
    </xf>
    <xf numFmtId="0" fontId="3" fillId="0" borderId="0" xfId="0" applyFont="1" applyAlignment="1"/>
    <xf numFmtId="0" fontId="0" fillId="0" borderId="0" xfId="0" applyAlignment="1"/>
    <xf numFmtId="49" fontId="1" fillId="0" borderId="43" xfId="0" applyNumberFormat="1" applyFont="1" applyBorder="1"/>
    <xf numFmtId="0" fontId="2" fillId="0" borderId="44" xfId="0" applyFont="1" applyBorder="1" applyAlignment="1">
      <alignment horizontal="left" wrapText="1"/>
    </xf>
    <xf numFmtId="0" fontId="2" fillId="0" borderId="4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49" fontId="1" fillId="0" borderId="46" xfId="0" applyNumberFormat="1" applyFont="1" applyBorder="1" applyAlignment="1">
      <alignment horizontal="centerContinuous"/>
    </xf>
    <xf numFmtId="2" fontId="6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left" wrapText="1"/>
    </xf>
    <xf numFmtId="0" fontId="6" fillId="0" borderId="1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6" fillId="0" borderId="25" xfId="0" applyFont="1" applyBorder="1" applyAlignment="1">
      <alignment horizontal="left" wrapText="1"/>
    </xf>
    <xf numFmtId="2" fontId="1" fillId="0" borderId="3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6" fillId="0" borderId="24" xfId="0" applyFont="1" applyBorder="1" applyAlignment="1">
      <alignment horizontal="left" wrapText="1"/>
    </xf>
    <xf numFmtId="0" fontId="8" fillId="0" borderId="0" xfId="0" applyFont="1"/>
    <xf numFmtId="2" fontId="1" fillId="0" borderId="14" xfId="0" applyNumberFormat="1" applyFont="1" applyBorder="1" applyAlignment="1">
      <alignment horizontal="center"/>
    </xf>
    <xf numFmtId="0" fontId="9" fillId="0" borderId="24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10" fontId="1" fillId="0" borderId="21" xfId="0" applyNumberFormat="1" applyFont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9" fontId="6" fillId="0" borderId="24" xfId="1" applyFont="1" applyBorder="1" applyAlignment="1">
      <alignment horizontal="left" wrapText="1"/>
    </xf>
    <xf numFmtId="9" fontId="2" fillId="0" borderId="25" xfId="1" applyFont="1" applyBorder="1" applyAlignment="1">
      <alignment horizontal="left" wrapText="1"/>
    </xf>
    <xf numFmtId="9" fontId="6" fillId="0" borderId="1" xfId="1" applyFont="1" applyBorder="1" applyAlignment="1">
      <alignment horizontal="center"/>
    </xf>
    <xf numFmtId="9" fontId="1" fillId="0" borderId="21" xfId="1" applyFont="1" applyBorder="1" applyAlignment="1">
      <alignment horizontal="center"/>
    </xf>
    <xf numFmtId="9" fontId="0" fillId="0" borderId="0" xfId="1" applyFont="1"/>
    <xf numFmtId="49" fontId="2" fillId="0" borderId="1" xfId="0" applyNumberFormat="1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2" fontId="6" fillId="0" borderId="1" xfId="1" applyNumberFormat="1" applyFont="1" applyBorder="1" applyAlignment="1">
      <alignment horizontal="center"/>
    </xf>
    <xf numFmtId="2" fontId="6" fillId="0" borderId="0" xfId="1" applyNumberFormat="1" applyFont="1"/>
    <xf numFmtId="49" fontId="1" fillId="0" borderId="36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/>
    <xf numFmtId="0" fontId="0" fillId="0" borderId="0" xfId="0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129"/>
  <sheetViews>
    <sheetView view="pageBreakPreview" topLeftCell="B113" zoomScale="120" workbookViewId="0">
      <selection activeCell="G102" sqref="G102"/>
    </sheetView>
  </sheetViews>
  <sheetFormatPr defaultRowHeight="12.75"/>
  <cols>
    <col min="1" max="1" width="24.7109375" customWidth="1"/>
    <col min="2" max="2" width="3.85546875" customWidth="1"/>
    <col min="3" max="3" width="18.140625" customWidth="1"/>
    <col min="4" max="4" width="12.140625" customWidth="1"/>
    <col min="5" max="5" width="11.7109375" customWidth="1"/>
    <col min="6" max="6" width="14.140625" customWidth="1"/>
    <col min="7" max="7" width="11.42578125" customWidth="1"/>
    <col min="8" max="8" width="11.28515625" customWidth="1"/>
    <col min="9" max="9" width="10.42578125" customWidth="1"/>
    <col min="10" max="10" width="11.42578125" customWidth="1"/>
    <col min="11" max="11" width="10.85546875" customWidth="1"/>
  </cols>
  <sheetData>
    <row r="1" spans="1:11" ht="15">
      <c r="B1" s="48"/>
      <c r="C1" s="14"/>
      <c r="D1" s="48" t="s">
        <v>66</v>
      </c>
      <c r="E1" s="13"/>
      <c r="F1" s="13"/>
      <c r="G1" s="13"/>
      <c r="H1" s="13"/>
      <c r="I1" s="13"/>
      <c r="J1" s="13" t="s">
        <v>80</v>
      </c>
      <c r="K1" s="28"/>
    </row>
    <row r="2" spans="1:11">
      <c r="A2" s="47"/>
      <c r="B2" s="47"/>
      <c r="C2" s="16"/>
      <c r="D2" s="17"/>
      <c r="E2" s="17"/>
      <c r="F2" s="17"/>
      <c r="G2" s="17"/>
      <c r="H2" s="17"/>
      <c r="I2" s="17"/>
      <c r="J2" s="17"/>
      <c r="K2" s="18"/>
    </row>
    <row r="3" spans="1:11" ht="12" customHeight="1">
      <c r="A3" s="8"/>
      <c r="B3" s="9"/>
      <c r="C3" s="33" t="s">
        <v>93</v>
      </c>
      <c r="D3" s="7"/>
      <c r="E3" s="19"/>
      <c r="F3" s="161" t="s">
        <v>9</v>
      </c>
      <c r="G3" s="162"/>
      <c r="H3" s="162"/>
      <c r="I3" s="163"/>
      <c r="J3" s="87" t="s">
        <v>67</v>
      </c>
      <c r="K3" s="86"/>
    </row>
    <row r="4" spans="1:11" ht="9.75" customHeight="1">
      <c r="A4" s="9"/>
      <c r="B4" s="9" t="s">
        <v>23</v>
      </c>
      <c r="C4" s="33" t="s">
        <v>94</v>
      </c>
      <c r="D4" s="7" t="s">
        <v>81</v>
      </c>
      <c r="E4" s="19" t="s">
        <v>68</v>
      </c>
      <c r="F4" s="164"/>
      <c r="G4" s="165"/>
      <c r="H4" s="165"/>
      <c r="I4" s="166"/>
      <c r="J4" s="88" t="s">
        <v>69</v>
      </c>
      <c r="K4" s="38"/>
    </row>
    <row r="5" spans="1:11" ht="11.25" customHeight="1">
      <c r="A5" s="8"/>
      <c r="B5" s="9" t="s">
        <v>24</v>
      </c>
      <c r="C5" s="9" t="s">
        <v>103</v>
      </c>
      <c r="D5" s="7" t="s">
        <v>82</v>
      </c>
      <c r="E5" s="7" t="s">
        <v>70</v>
      </c>
      <c r="F5" s="40" t="s">
        <v>108</v>
      </c>
      <c r="G5" s="46" t="s">
        <v>10</v>
      </c>
      <c r="H5" s="40" t="s">
        <v>13</v>
      </c>
      <c r="I5" s="39"/>
      <c r="J5" s="19" t="s">
        <v>71</v>
      </c>
      <c r="K5" s="19" t="s">
        <v>71</v>
      </c>
    </row>
    <row r="6" spans="1:11" ht="11.25" customHeight="1">
      <c r="A6" s="9" t="s">
        <v>7</v>
      </c>
      <c r="B6" s="9" t="s">
        <v>25</v>
      </c>
      <c r="C6" s="9" t="s">
        <v>111</v>
      </c>
      <c r="D6" s="7" t="s">
        <v>5</v>
      </c>
      <c r="E6" s="41" t="s">
        <v>72</v>
      </c>
      <c r="F6" s="41" t="s">
        <v>109</v>
      </c>
      <c r="G6" s="7" t="s">
        <v>11</v>
      </c>
      <c r="H6" s="7" t="s">
        <v>14</v>
      </c>
      <c r="I6" s="7" t="s">
        <v>15</v>
      </c>
      <c r="J6" s="19" t="s">
        <v>73</v>
      </c>
      <c r="K6" s="19" t="s">
        <v>74</v>
      </c>
    </row>
    <row r="7" spans="1:11" ht="10.5" customHeight="1">
      <c r="A7" s="8"/>
      <c r="B7" s="9"/>
      <c r="C7" s="9" t="s">
        <v>104</v>
      </c>
      <c r="D7" s="7"/>
      <c r="E7" s="41"/>
      <c r="F7" s="41" t="s">
        <v>110</v>
      </c>
      <c r="G7" s="7" t="s">
        <v>12</v>
      </c>
      <c r="H7" s="7"/>
      <c r="I7" s="7"/>
      <c r="J7" s="19" t="s">
        <v>75</v>
      </c>
      <c r="K7" s="19" t="s">
        <v>70</v>
      </c>
    </row>
    <row r="8" spans="1:11" ht="11.25" customHeight="1">
      <c r="A8" s="8"/>
      <c r="B8" s="9"/>
      <c r="C8" s="9"/>
      <c r="D8" s="7"/>
      <c r="E8" s="41"/>
      <c r="F8" s="41"/>
      <c r="G8" s="7"/>
      <c r="H8" s="7"/>
      <c r="I8" s="7"/>
      <c r="J8" s="19"/>
      <c r="K8" s="19" t="s">
        <v>72</v>
      </c>
    </row>
    <row r="9" spans="1:11" ht="13.5" thickBot="1">
      <c r="A9" s="5">
        <v>1</v>
      </c>
      <c r="B9" s="12">
        <v>2</v>
      </c>
      <c r="C9" s="12">
        <v>3</v>
      </c>
      <c r="D9" s="6" t="s">
        <v>2</v>
      </c>
      <c r="E9" s="42" t="s">
        <v>3</v>
      </c>
      <c r="F9" s="42" t="s">
        <v>16</v>
      </c>
      <c r="G9" s="6" t="s">
        <v>17</v>
      </c>
      <c r="H9" s="6" t="s">
        <v>18</v>
      </c>
      <c r="I9" s="6" t="s">
        <v>19</v>
      </c>
      <c r="J9" s="20" t="s">
        <v>76</v>
      </c>
      <c r="K9" s="20" t="s">
        <v>77</v>
      </c>
    </row>
    <row r="10" spans="1:11" ht="15" customHeight="1" thickBot="1">
      <c r="A10" s="54" t="s">
        <v>78</v>
      </c>
      <c r="B10" s="60" t="s">
        <v>79</v>
      </c>
      <c r="C10" s="63" t="s">
        <v>54</v>
      </c>
      <c r="D10" s="110">
        <f>D12+D57+D61+D68+D78+D110+D120+D122</f>
        <v>7677600</v>
      </c>
      <c r="E10" s="110">
        <f>D10</f>
        <v>7677600</v>
      </c>
      <c r="F10" s="110">
        <f>F12+F57+F61+F68+F78+F110+F120+F122</f>
        <v>6204125.8000000007</v>
      </c>
      <c r="G10" s="141" t="s">
        <v>220</v>
      </c>
      <c r="H10" s="141" t="s">
        <v>220</v>
      </c>
      <c r="I10" s="116">
        <f>F10</f>
        <v>6204125.8000000007</v>
      </c>
      <c r="J10" s="122">
        <f>D10-F10</f>
        <v>1473474.1999999993</v>
      </c>
      <c r="K10" s="122">
        <f>E10-F10</f>
        <v>1473474.1999999993</v>
      </c>
    </row>
    <row r="11" spans="1:11" ht="15" customHeight="1" thickBot="1">
      <c r="A11" s="98" t="s">
        <v>8</v>
      </c>
      <c r="B11" s="61"/>
      <c r="C11" s="64"/>
      <c r="D11" s="2" t="s">
        <v>220</v>
      </c>
      <c r="E11" s="2" t="s">
        <v>220</v>
      </c>
      <c r="F11" s="2" t="s">
        <v>220</v>
      </c>
      <c r="G11" s="43" t="s">
        <v>220</v>
      </c>
      <c r="H11" s="43" t="s">
        <v>220</v>
      </c>
      <c r="I11" s="43" t="s">
        <v>220</v>
      </c>
      <c r="J11" s="121" t="s">
        <v>220</v>
      </c>
      <c r="K11" s="123"/>
    </row>
    <row r="12" spans="1:11" ht="26.25" customHeight="1" thickBot="1">
      <c r="A12" s="136" t="s">
        <v>214</v>
      </c>
      <c r="B12" s="61" t="s">
        <v>79</v>
      </c>
      <c r="C12" s="112" t="s">
        <v>156</v>
      </c>
      <c r="D12" s="110">
        <f>D13+D20+D44+D46+D48+D52+D50</f>
        <v>3126300</v>
      </c>
      <c r="E12" s="110">
        <f>E13+E20+E44+E46+E48+E50+E52</f>
        <v>3126300</v>
      </c>
      <c r="F12" s="110">
        <f>F13+F20+F44+F46+F48+F50+F52</f>
        <v>2503071.5400000005</v>
      </c>
      <c r="G12" s="43" t="s">
        <v>220</v>
      </c>
      <c r="H12" s="43" t="s">
        <v>220</v>
      </c>
      <c r="I12" s="116">
        <f t="shared" ref="I12:I30" si="0">F12</f>
        <v>2503071.5400000005</v>
      </c>
      <c r="J12" s="121">
        <f t="shared" ref="J12:J36" si="1">D12-F12</f>
        <v>623228.4599999995</v>
      </c>
      <c r="K12" s="124">
        <f t="shared" ref="K12:K27" si="2">E12-F12</f>
        <v>623228.4599999995</v>
      </c>
    </row>
    <row r="13" spans="1:11" ht="26.25" customHeight="1" thickBot="1">
      <c r="A13" s="136" t="s">
        <v>213</v>
      </c>
      <c r="B13" s="61"/>
      <c r="C13" s="112" t="s">
        <v>212</v>
      </c>
      <c r="D13" s="110">
        <f>D14+D17</f>
        <v>767700</v>
      </c>
      <c r="E13" s="110">
        <f>E14+E17</f>
        <v>767700</v>
      </c>
      <c r="F13" s="110">
        <f>F14+F17</f>
        <v>616548.54</v>
      </c>
      <c r="G13" s="43" t="s">
        <v>220</v>
      </c>
      <c r="H13" s="43" t="s">
        <v>220</v>
      </c>
      <c r="I13" s="116">
        <f t="shared" si="0"/>
        <v>616548.54</v>
      </c>
      <c r="J13" s="121">
        <f t="shared" si="1"/>
        <v>151151.45999999996</v>
      </c>
      <c r="K13" s="124">
        <f t="shared" si="2"/>
        <v>151151.45999999996</v>
      </c>
    </row>
    <row r="14" spans="1:11" ht="24.75" customHeight="1" thickBot="1">
      <c r="A14" s="55" t="s">
        <v>215</v>
      </c>
      <c r="B14" s="61" t="s">
        <v>157</v>
      </c>
      <c r="C14" s="2" t="s">
        <v>259</v>
      </c>
      <c r="D14" s="109">
        <f>D15+D16</f>
        <v>714900</v>
      </c>
      <c r="E14" s="109">
        <f>E15+E16</f>
        <v>714900</v>
      </c>
      <c r="F14" s="109">
        <f>F15+F16</f>
        <v>590792.34000000008</v>
      </c>
      <c r="G14" s="43" t="s">
        <v>220</v>
      </c>
      <c r="H14" s="43" t="s">
        <v>220</v>
      </c>
      <c r="I14" s="115">
        <f t="shared" si="0"/>
        <v>590792.34000000008</v>
      </c>
      <c r="J14" s="121">
        <f t="shared" si="1"/>
        <v>124107.65999999992</v>
      </c>
      <c r="K14" s="124">
        <f t="shared" si="2"/>
        <v>124107.65999999992</v>
      </c>
    </row>
    <row r="15" spans="1:11" ht="15" customHeight="1" thickBot="1">
      <c r="A15" s="55" t="s">
        <v>159</v>
      </c>
      <c r="B15" s="56" t="s">
        <v>158</v>
      </c>
      <c r="C15" s="2" t="s">
        <v>260</v>
      </c>
      <c r="D15" s="2" t="s">
        <v>454</v>
      </c>
      <c r="E15" s="2" t="s">
        <v>454</v>
      </c>
      <c r="F15" s="2" t="s">
        <v>496</v>
      </c>
      <c r="G15" s="43" t="s">
        <v>220</v>
      </c>
      <c r="H15" s="43" t="s">
        <v>220</v>
      </c>
      <c r="I15" s="115" t="str">
        <f t="shared" si="0"/>
        <v>457236,83</v>
      </c>
      <c r="J15" s="121">
        <f t="shared" si="1"/>
        <v>91963.169999999984</v>
      </c>
      <c r="K15" s="124">
        <f t="shared" si="2"/>
        <v>91963.169999999984</v>
      </c>
    </row>
    <row r="16" spans="1:11" ht="23.25" customHeight="1" thickBot="1">
      <c r="A16" s="55" t="s">
        <v>198</v>
      </c>
      <c r="B16" s="56" t="s">
        <v>162</v>
      </c>
      <c r="C16" s="2" t="s">
        <v>261</v>
      </c>
      <c r="D16" s="2" t="s">
        <v>455</v>
      </c>
      <c r="E16" s="2" t="s">
        <v>455</v>
      </c>
      <c r="F16" s="2" t="s">
        <v>497</v>
      </c>
      <c r="G16" s="43" t="s">
        <v>220</v>
      </c>
      <c r="H16" s="43" t="s">
        <v>220</v>
      </c>
      <c r="I16" s="115" t="str">
        <f t="shared" si="0"/>
        <v>133555,51</v>
      </c>
      <c r="J16" s="121">
        <f t="shared" si="1"/>
        <v>32144.489999999991</v>
      </c>
      <c r="K16" s="124">
        <f t="shared" si="2"/>
        <v>32144.489999999991</v>
      </c>
    </row>
    <row r="17" spans="1:11" ht="24.75" customHeight="1" thickBot="1">
      <c r="A17" s="55" t="s">
        <v>215</v>
      </c>
      <c r="B17" s="61" t="s">
        <v>157</v>
      </c>
      <c r="C17" s="2" t="s">
        <v>262</v>
      </c>
      <c r="D17" s="109">
        <f>D18+D19</f>
        <v>52800</v>
      </c>
      <c r="E17" s="109">
        <f>E18+E19</f>
        <v>52800</v>
      </c>
      <c r="F17" s="109">
        <f>F18+F19</f>
        <v>25756.2</v>
      </c>
      <c r="G17" s="43" t="s">
        <v>220</v>
      </c>
      <c r="H17" s="43" t="s">
        <v>220</v>
      </c>
      <c r="I17" s="115">
        <f>F17</f>
        <v>25756.2</v>
      </c>
      <c r="J17" s="121">
        <f>D17-F17</f>
        <v>27043.8</v>
      </c>
      <c r="K17" s="124">
        <f>E17-F17</f>
        <v>27043.8</v>
      </c>
    </row>
    <row r="18" spans="1:11" ht="15" customHeight="1" thickBot="1">
      <c r="A18" s="55" t="s">
        <v>161</v>
      </c>
      <c r="B18" s="56" t="s">
        <v>160</v>
      </c>
      <c r="C18" s="2" t="s">
        <v>263</v>
      </c>
      <c r="D18" s="2" t="s">
        <v>456</v>
      </c>
      <c r="E18" s="2" t="s">
        <v>456</v>
      </c>
      <c r="F18" s="2" t="s">
        <v>498</v>
      </c>
      <c r="G18" s="43" t="s">
        <v>220</v>
      </c>
      <c r="H18" s="43" t="s">
        <v>220</v>
      </c>
      <c r="I18" s="115" t="str">
        <f t="shared" si="0"/>
        <v>19898</v>
      </c>
      <c r="J18" s="121">
        <f t="shared" si="1"/>
        <v>20702</v>
      </c>
      <c r="K18" s="124">
        <f t="shared" si="2"/>
        <v>20702</v>
      </c>
    </row>
    <row r="19" spans="1:11" ht="23.25" customHeight="1">
      <c r="A19" s="55" t="s">
        <v>198</v>
      </c>
      <c r="B19" s="56" t="s">
        <v>162</v>
      </c>
      <c r="C19" s="2" t="s">
        <v>347</v>
      </c>
      <c r="D19" s="2" t="s">
        <v>457</v>
      </c>
      <c r="E19" s="2" t="s">
        <v>457</v>
      </c>
      <c r="F19" s="2" t="s">
        <v>431</v>
      </c>
      <c r="G19" s="43" t="s">
        <v>220</v>
      </c>
      <c r="H19" s="43" t="s">
        <v>220</v>
      </c>
      <c r="I19" s="115" t="str">
        <f>F19</f>
        <v>5858,20</v>
      </c>
      <c r="J19" s="121">
        <f>D19-F19</f>
        <v>6341.8</v>
      </c>
      <c r="K19" s="124">
        <f>E19-F19</f>
        <v>6341.8</v>
      </c>
    </row>
    <row r="20" spans="1:11" s="156" customFormat="1" ht="15" customHeight="1" thickBot="1">
      <c r="A20" s="152" t="s">
        <v>211</v>
      </c>
      <c r="B20" s="153"/>
      <c r="C20" s="154" t="s">
        <v>210</v>
      </c>
      <c r="D20" s="160">
        <f>D21+D24+D27+D31+D36+D39+D41</f>
        <v>2315000</v>
      </c>
      <c r="E20" s="159">
        <v>2315000</v>
      </c>
      <c r="F20" s="159">
        <f>F21+F24+F27+F36+F37+F39+F41+F31</f>
        <v>1850700.0900000003</v>
      </c>
      <c r="G20" s="155" t="s">
        <v>220</v>
      </c>
      <c r="H20" s="155" t="s">
        <v>220</v>
      </c>
      <c r="I20" s="159">
        <f>F20</f>
        <v>1850700.0900000003</v>
      </c>
      <c r="J20" s="159">
        <f>D20-F20</f>
        <v>464299.90999999968</v>
      </c>
      <c r="K20" s="159">
        <f>E20-F20</f>
        <v>464299.90999999968</v>
      </c>
    </row>
    <row r="21" spans="1:11" ht="24.75" customHeight="1" thickBot="1">
      <c r="A21" s="55" t="s">
        <v>215</v>
      </c>
      <c r="B21" s="56" t="s">
        <v>157</v>
      </c>
      <c r="C21" s="2" t="s">
        <v>264</v>
      </c>
      <c r="D21" s="109">
        <f>D22+D23</f>
        <v>1765500</v>
      </c>
      <c r="E21" s="109">
        <f>E22+E23</f>
        <v>1765500</v>
      </c>
      <c r="F21" s="109">
        <f>F22+F23</f>
        <v>1404103.54</v>
      </c>
      <c r="G21" s="43" t="s">
        <v>220</v>
      </c>
      <c r="H21" s="43" t="s">
        <v>220</v>
      </c>
      <c r="I21" s="115">
        <f t="shared" si="0"/>
        <v>1404103.54</v>
      </c>
      <c r="J21" s="121">
        <f t="shared" si="1"/>
        <v>361396.45999999996</v>
      </c>
      <c r="K21" s="124">
        <f t="shared" si="2"/>
        <v>361396.45999999996</v>
      </c>
    </row>
    <row r="22" spans="1:11" ht="15" customHeight="1" thickBot="1">
      <c r="A22" s="55" t="s">
        <v>159</v>
      </c>
      <c r="B22" s="56" t="s">
        <v>158</v>
      </c>
      <c r="C22" s="2" t="s">
        <v>265</v>
      </c>
      <c r="D22" s="2" t="s">
        <v>458</v>
      </c>
      <c r="E22" s="2" t="s">
        <v>458</v>
      </c>
      <c r="F22" s="2" t="s">
        <v>499</v>
      </c>
      <c r="G22" s="111" t="s">
        <v>220</v>
      </c>
      <c r="H22" s="43" t="s">
        <v>220</v>
      </c>
      <c r="I22" s="115" t="str">
        <f t="shared" si="0"/>
        <v>1086770,76</v>
      </c>
      <c r="J22" s="121">
        <f>D22-F22</f>
        <v>259829.24</v>
      </c>
      <c r="K22" s="124">
        <f>E22-F22</f>
        <v>259829.24</v>
      </c>
    </row>
    <row r="23" spans="1:11" ht="24.75" customHeight="1" thickBot="1">
      <c r="A23" s="55" t="s">
        <v>198</v>
      </c>
      <c r="B23" s="90">
        <v>213</v>
      </c>
      <c r="C23" s="2" t="s">
        <v>266</v>
      </c>
      <c r="D23" s="2" t="s">
        <v>459</v>
      </c>
      <c r="E23" s="2" t="s">
        <v>459</v>
      </c>
      <c r="F23" s="2" t="s">
        <v>500</v>
      </c>
      <c r="G23" s="43" t="s">
        <v>220</v>
      </c>
      <c r="H23" s="43" t="s">
        <v>220</v>
      </c>
      <c r="I23" s="115" t="str">
        <f t="shared" si="0"/>
        <v>317332,78</v>
      </c>
      <c r="J23" s="121">
        <f>D23-F23</f>
        <v>101567.21999999997</v>
      </c>
      <c r="K23" s="124">
        <f>E23-F23</f>
        <v>101567.21999999997</v>
      </c>
    </row>
    <row r="24" spans="1:11" ht="24" customHeight="1" thickBot="1">
      <c r="A24" s="55" t="s">
        <v>267</v>
      </c>
      <c r="B24" s="90">
        <v>212</v>
      </c>
      <c r="C24" s="2" t="s">
        <v>362</v>
      </c>
      <c r="D24" s="109">
        <f>D25+D26</f>
        <v>167700</v>
      </c>
      <c r="E24" s="109">
        <f>D24</f>
        <v>167700</v>
      </c>
      <c r="F24" s="109">
        <f>F25+F26</f>
        <v>117740.44</v>
      </c>
      <c r="G24" s="43" t="s">
        <v>220</v>
      </c>
      <c r="H24" s="43" t="s">
        <v>220</v>
      </c>
      <c r="I24" s="115">
        <f t="shared" si="0"/>
        <v>117740.44</v>
      </c>
      <c r="J24" s="121">
        <f>D24-F24</f>
        <v>49959.56</v>
      </c>
      <c r="K24" s="124">
        <f>E24-F24</f>
        <v>49959.56</v>
      </c>
    </row>
    <row r="25" spans="1:11" ht="15" customHeight="1" thickBot="1">
      <c r="A25" s="55" t="s">
        <v>161</v>
      </c>
      <c r="B25" s="90">
        <v>212</v>
      </c>
      <c r="C25" s="2" t="s">
        <v>268</v>
      </c>
      <c r="D25" s="2" t="s">
        <v>460</v>
      </c>
      <c r="E25" s="2" t="s">
        <v>460</v>
      </c>
      <c r="F25" s="2" t="s">
        <v>451</v>
      </c>
      <c r="G25" s="43" t="s">
        <v>220</v>
      </c>
      <c r="H25" s="43" t="s">
        <v>220</v>
      </c>
      <c r="I25" s="115" t="str">
        <f>F25</f>
        <v>90616</v>
      </c>
      <c r="J25" s="121">
        <f>D25-F25</f>
        <v>38684</v>
      </c>
      <c r="K25" s="124">
        <f>E25-F25</f>
        <v>38684</v>
      </c>
    </row>
    <row r="26" spans="1:11" ht="23.25" customHeight="1" thickBot="1">
      <c r="A26" s="55" t="s">
        <v>198</v>
      </c>
      <c r="B26" s="90">
        <v>212</v>
      </c>
      <c r="C26" s="2" t="s">
        <v>348</v>
      </c>
      <c r="D26" s="2" t="s">
        <v>444</v>
      </c>
      <c r="E26" s="2" t="s">
        <v>444</v>
      </c>
      <c r="F26" s="2" t="s">
        <v>441</v>
      </c>
      <c r="G26" s="43" t="s">
        <v>220</v>
      </c>
      <c r="H26" s="43" t="s">
        <v>220</v>
      </c>
      <c r="I26" s="115" t="str">
        <f>F26</f>
        <v>27124,44</v>
      </c>
      <c r="J26" s="121">
        <f>D26-F26</f>
        <v>11275.560000000001</v>
      </c>
      <c r="K26" s="124">
        <f>E26-F26</f>
        <v>11275.560000000001</v>
      </c>
    </row>
    <row r="27" spans="1:11" ht="15" customHeight="1" thickBot="1">
      <c r="A27" s="136" t="s">
        <v>216</v>
      </c>
      <c r="B27" s="90">
        <v>220</v>
      </c>
      <c r="C27" s="112" t="s">
        <v>269</v>
      </c>
      <c r="D27" s="110">
        <f>D28+D29+D30</f>
        <v>101100</v>
      </c>
      <c r="E27" s="110">
        <v>101100</v>
      </c>
      <c r="F27" s="110">
        <f>F28+F30+F29</f>
        <v>73633.070000000007</v>
      </c>
      <c r="G27" s="43" t="s">
        <v>220</v>
      </c>
      <c r="H27" s="43" t="s">
        <v>220</v>
      </c>
      <c r="I27" s="115">
        <f t="shared" si="0"/>
        <v>73633.070000000007</v>
      </c>
      <c r="J27" s="121">
        <f t="shared" si="1"/>
        <v>27466.929999999993</v>
      </c>
      <c r="K27" s="124">
        <f t="shared" si="2"/>
        <v>27466.929999999993</v>
      </c>
    </row>
    <row r="28" spans="1:11" ht="15" customHeight="1" thickBot="1">
      <c r="A28" s="55" t="s">
        <v>163</v>
      </c>
      <c r="B28" s="90">
        <v>221</v>
      </c>
      <c r="C28" s="2" t="s">
        <v>270</v>
      </c>
      <c r="D28" s="2" t="s">
        <v>443</v>
      </c>
      <c r="E28" s="2" t="s">
        <v>443</v>
      </c>
      <c r="F28" s="2" t="s">
        <v>501</v>
      </c>
      <c r="G28" s="43" t="s">
        <v>220</v>
      </c>
      <c r="H28" s="43" t="s">
        <v>220</v>
      </c>
      <c r="I28" s="115" t="str">
        <f t="shared" si="0"/>
        <v>12598,07</v>
      </c>
      <c r="J28" s="121">
        <f t="shared" si="1"/>
        <v>1401.9300000000003</v>
      </c>
      <c r="K28" s="124">
        <f t="shared" ref="K28:K36" si="3">E28-F28</f>
        <v>1401.9300000000003</v>
      </c>
    </row>
    <row r="29" spans="1:11" ht="15" customHeight="1" thickBot="1">
      <c r="A29" s="55" t="s">
        <v>199</v>
      </c>
      <c r="B29" s="90">
        <v>226</v>
      </c>
      <c r="C29" s="2" t="s">
        <v>403</v>
      </c>
      <c r="D29" s="2" t="s">
        <v>461</v>
      </c>
      <c r="E29" s="2" t="s">
        <v>461</v>
      </c>
      <c r="F29" s="2" t="s">
        <v>432</v>
      </c>
      <c r="G29" s="43" t="s">
        <v>220</v>
      </c>
      <c r="H29" s="43" t="s">
        <v>220</v>
      </c>
      <c r="I29" s="115" t="str">
        <f>F29</f>
        <v>16850</v>
      </c>
      <c r="J29" s="121">
        <f>D29-F29</f>
        <v>5050</v>
      </c>
      <c r="K29" s="124">
        <f>E29-F29</f>
        <v>5050</v>
      </c>
    </row>
    <row r="30" spans="1:11" ht="15" customHeight="1" thickBot="1">
      <c r="A30" s="55" t="s">
        <v>199</v>
      </c>
      <c r="B30" s="90">
        <v>226</v>
      </c>
      <c r="C30" s="2" t="s">
        <v>271</v>
      </c>
      <c r="D30" s="2" t="s">
        <v>462</v>
      </c>
      <c r="E30" s="2" t="s">
        <v>462</v>
      </c>
      <c r="F30" s="2" t="s">
        <v>502</v>
      </c>
      <c r="G30" s="43" t="s">
        <v>220</v>
      </c>
      <c r="H30" s="43" t="s">
        <v>220</v>
      </c>
      <c r="I30" s="115" t="str">
        <f t="shared" si="0"/>
        <v>44185</v>
      </c>
      <c r="J30" s="121">
        <f>D30-F30</f>
        <v>21015</v>
      </c>
      <c r="K30" s="124">
        <f t="shared" si="3"/>
        <v>21015</v>
      </c>
    </row>
    <row r="31" spans="1:11" ht="15" customHeight="1" thickBot="1">
      <c r="A31" s="136" t="s">
        <v>216</v>
      </c>
      <c r="B31" s="90">
        <v>220</v>
      </c>
      <c r="C31" s="112" t="s">
        <v>272</v>
      </c>
      <c r="D31" s="110">
        <f>D32+D33+D34+D35</f>
        <v>141800</v>
      </c>
      <c r="E31" s="110">
        <v>141800</v>
      </c>
      <c r="F31" s="110">
        <f>F32+F33+F34+F35</f>
        <v>127100.6</v>
      </c>
      <c r="G31" s="43" t="s">
        <v>220</v>
      </c>
      <c r="H31" s="43" t="s">
        <v>220</v>
      </c>
      <c r="I31" s="115">
        <f t="shared" ref="I31:I36" si="4">F31</f>
        <v>127100.6</v>
      </c>
      <c r="J31" s="121">
        <f>D31-F31</f>
        <v>14699.399999999994</v>
      </c>
      <c r="K31" s="124">
        <f t="shared" si="3"/>
        <v>14699.399999999994</v>
      </c>
    </row>
    <row r="32" spans="1:11" ht="15" customHeight="1" thickBot="1">
      <c r="A32" s="55" t="s">
        <v>164</v>
      </c>
      <c r="B32" s="90">
        <v>222</v>
      </c>
      <c r="C32" s="2" t="s">
        <v>273</v>
      </c>
      <c r="D32" s="2" t="s">
        <v>463</v>
      </c>
      <c r="E32" s="2" t="s">
        <v>463</v>
      </c>
      <c r="F32" s="2" t="s">
        <v>452</v>
      </c>
      <c r="G32" s="43" t="s">
        <v>220</v>
      </c>
      <c r="H32" s="43" t="s">
        <v>220</v>
      </c>
      <c r="I32" s="115" t="str">
        <f t="shared" si="4"/>
        <v>1950</v>
      </c>
      <c r="J32" s="121">
        <f t="shared" si="1"/>
        <v>3250</v>
      </c>
      <c r="K32" s="124">
        <f t="shared" si="3"/>
        <v>3250</v>
      </c>
    </row>
    <row r="33" spans="1:11" ht="15" customHeight="1" thickBot="1">
      <c r="A33" s="55" t="s">
        <v>165</v>
      </c>
      <c r="B33" s="90">
        <v>223</v>
      </c>
      <c r="C33" s="2" t="s">
        <v>274</v>
      </c>
      <c r="D33" s="2" t="s">
        <v>464</v>
      </c>
      <c r="E33" s="2" t="s">
        <v>464</v>
      </c>
      <c r="F33" s="2" t="s">
        <v>503</v>
      </c>
      <c r="G33" s="43" t="s">
        <v>220</v>
      </c>
      <c r="H33" s="43" t="s">
        <v>220</v>
      </c>
      <c r="I33" s="115" t="str">
        <f t="shared" si="4"/>
        <v>47761,25</v>
      </c>
      <c r="J33" s="121">
        <f t="shared" si="1"/>
        <v>10238.75</v>
      </c>
      <c r="K33" s="124">
        <f t="shared" si="3"/>
        <v>10238.75</v>
      </c>
    </row>
    <row r="34" spans="1:11" ht="15" customHeight="1" thickBot="1">
      <c r="A34" s="55" t="s">
        <v>166</v>
      </c>
      <c r="B34" s="90">
        <v>225</v>
      </c>
      <c r="C34" s="2" t="s">
        <v>275</v>
      </c>
      <c r="D34" s="2" t="s">
        <v>517</v>
      </c>
      <c r="E34" s="2" t="s">
        <v>517</v>
      </c>
      <c r="F34" s="2" t="s">
        <v>442</v>
      </c>
      <c r="G34" s="43" t="s">
        <v>220</v>
      </c>
      <c r="H34" s="43" t="s">
        <v>220</v>
      </c>
      <c r="I34" s="43" t="str">
        <f t="shared" si="4"/>
        <v>52916,56</v>
      </c>
      <c r="J34" s="121">
        <f t="shared" si="1"/>
        <v>1083.4400000000023</v>
      </c>
      <c r="K34" s="124">
        <f t="shared" si="3"/>
        <v>1083.4400000000023</v>
      </c>
    </row>
    <row r="35" spans="1:11" ht="15" customHeight="1" thickBot="1">
      <c r="A35" s="55" t="s">
        <v>199</v>
      </c>
      <c r="B35" s="90">
        <v>226</v>
      </c>
      <c r="C35" s="2" t="s">
        <v>276</v>
      </c>
      <c r="D35" s="2" t="s">
        <v>518</v>
      </c>
      <c r="E35" s="2" t="s">
        <v>518</v>
      </c>
      <c r="F35" s="2" t="s">
        <v>504</v>
      </c>
      <c r="G35" s="43" t="s">
        <v>220</v>
      </c>
      <c r="H35" s="43" t="s">
        <v>220</v>
      </c>
      <c r="I35" s="115" t="str">
        <f t="shared" si="4"/>
        <v>24472,79</v>
      </c>
      <c r="J35" s="121">
        <f t="shared" si="1"/>
        <v>127.20999999999913</v>
      </c>
      <c r="K35" s="124">
        <f t="shared" si="3"/>
        <v>127.20999999999913</v>
      </c>
    </row>
    <row r="36" spans="1:11" ht="15" customHeight="1" thickBot="1">
      <c r="A36" s="55" t="s">
        <v>168</v>
      </c>
      <c r="B36" s="90">
        <v>310</v>
      </c>
      <c r="C36" s="2" t="s">
        <v>277</v>
      </c>
      <c r="D36" s="114" t="s">
        <v>519</v>
      </c>
      <c r="E36" s="114" t="s">
        <v>519</v>
      </c>
      <c r="F36" s="2" t="s">
        <v>505</v>
      </c>
      <c r="G36" s="43" t="s">
        <v>220</v>
      </c>
      <c r="H36" s="43" t="s">
        <v>220</v>
      </c>
      <c r="I36" s="115" t="str">
        <f t="shared" si="4"/>
        <v>121873,59</v>
      </c>
      <c r="J36" s="121">
        <f t="shared" si="1"/>
        <v>10626.410000000003</v>
      </c>
      <c r="K36" s="124">
        <f t="shared" si="3"/>
        <v>10626.410000000003</v>
      </c>
    </row>
    <row r="37" spans="1:11" ht="23.25" customHeight="1" thickBot="1">
      <c r="A37" s="136" t="s">
        <v>278</v>
      </c>
      <c r="B37" s="90">
        <v>0</v>
      </c>
      <c r="C37" s="2" t="s">
        <v>279</v>
      </c>
      <c r="D37" s="112"/>
      <c r="E37" s="112"/>
      <c r="F37" s="112"/>
      <c r="G37" s="43" t="s">
        <v>220</v>
      </c>
      <c r="H37" s="43" t="s">
        <v>220</v>
      </c>
      <c r="I37" s="115"/>
      <c r="J37" s="121"/>
      <c r="K37" s="124"/>
    </row>
    <row r="38" spans="1:11" ht="15" customHeight="1" thickBot="1">
      <c r="A38" s="55" t="s">
        <v>167</v>
      </c>
      <c r="B38" s="90">
        <v>290</v>
      </c>
      <c r="C38" s="114" t="s">
        <v>280</v>
      </c>
      <c r="D38" s="114"/>
      <c r="E38" s="114"/>
      <c r="F38" s="2"/>
      <c r="G38" s="43" t="s">
        <v>220</v>
      </c>
      <c r="H38" s="43" t="s">
        <v>220</v>
      </c>
      <c r="I38" s="115"/>
      <c r="J38" s="121"/>
      <c r="K38" s="124"/>
    </row>
    <row r="39" spans="1:11" ht="33.75" customHeight="1" thickBot="1">
      <c r="A39" s="136" t="s">
        <v>281</v>
      </c>
      <c r="B39" s="56" t="s">
        <v>169</v>
      </c>
      <c r="C39" s="157" t="s">
        <v>282</v>
      </c>
      <c r="D39" s="110">
        <v>6200</v>
      </c>
      <c r="E39" s="110">
        <v>6200</v>
      </c>
      <c r="F39" s="110">
        <v>6048.85</v>
      </c>
      <c r="G39" s="43" t="s">
        <v>220</v>
      </c>
      <c r="H39" s="43" t="s">
        <v>220</v>
      </c>
      <c r="I39" s="116">
        <f t="shared" ref="I39:I45" si="5">F39</f>
        <v>6048.85</v>
      </c>
      <c r="J39" s="121">
        <f t="shared" ref="J39:J45" si="6">D39-F39</f>
        <v>151.14999999999964</v>
      </c>
      <c r="K39" s="124">
        <f t="shared" ref="K39:K44" si="7">E39-F39</f>
        <v>151.14999999999964</v>
      </c>
    </row>
    <row r="40" spans="1:11" ht="15" customHeight="1" thickBot="1">
      <c r="A40" s="55" t="s">
        <v>167</v>
      </c>
      <c r="B40" s="56" t="s">
        <v>224</v>
      </c>
      <c r="C40" s="157" t="s">
        <v>283</v>
      </c>
      <c r="D40" s="135">
        <v>6200</v>
      </c>
      <c r="E40" s="135">
        <v>6200</v>
      </c>
      <c r="F40" s="110">
        <v>6048.85</v>
      </c>
      <c r="G40" s="43" t="s">
        <v>220</v>
      </c>
      <c r="H40" s="43" t="s">
        <v>220</v>
      </c>
      <c r="I40" s="116">
        <f t="shared" si="5"/>
        <v>6048.85</v>
      </c>
      <c r="J40" s="121">
        <f t="shared" si="6"/>
        <v>151.14999999999964</v>
      </c>
      <c r="K40" s="124">
        <f t="shared" si="7"/>
        <v>151.14999999999964</v>
      </c>
    </row>
    <row r="41" spans="1:11" ht="21.75" customHeight="1" thickBot="1">
      <c r="A41" s="136" t="s">
        <v>284</v>
      </c>
      <c r="B41" s="56" t="s">
        <v>169</v>
      </c>
      <c r="C41" s="144" t="s">
        <v>285</v>
      </c>
      <c r="D41" s="110">
        <v>200</v>
      </c>
      <c r="E41" s="110">
        <v>200</v>
      </c>
      <c r="F41" s="110">
        <v>200</v>
      </c>
      <c r="G41" s="43" t="s">
        <v>220</v>
      </c>
      <c r="H41" s="43" t="s">
        <v>220</v>
      </c>
      <c r="I41" s="116">
        <f t="shared" si="5"/>
        <v>200</v>
      </c>
      <c r="J41" s="121">
        <f t="shared" si="6"/>
        <v>0</v>
      </c>
      <c r="K41" s="124">
        <f t="shared" si="7"/>
        <v>0</v>
      </c>
    </row>
    <row r="42" spans="1:11" ht="26.25" customHeight="1" thickBot="1">
      <c r="A42" s="55" t="s">
        <v>286</v>
      </c>
      <c r="B42" s="56" t="s">
        <v>169</v>
      </c>
      <c r="C42" s="157" t="s">
        <v>287</v>
      </c>
      <c r="D42" s="135">
        <v>200</v>
      </c>
      <c r="E42" s="135">
        <v>200</v>
      </c>
      <c r="F42" s="110">
        <v>200</v>
      </c>
      <c r="G42" s="43" t="s">
        <v>220</v>
      </c>
      <c r="H42" s="43" t="s">
        <v>220</v>
      </c>
      <c r="I42" s="116">
        <f t="shared" si="5"/>
        <v>200</v>
      </c>
      <c r="J42" s="121">
        <f t="shared" si="6"/>
        <v>0</v>
      </c>
      <c r="K42" s="124">
        <f t="shared" si="7"/>
        <v>0</v>
      </c>
    </row>
    <row r="43" spans="1:11" ht="15" customHeight="1" thickBot="1">
      <c r="A43" s="55" t="s">
        <v>168</v>
      </c>
      <c r="B43" s="90">
        <v>340</v>
      </c>
      <c r="C43" s="157" t="s">
        <v>288</v>
      </c>
      <c r="D43" s="2" t="s">
        <v>79</v>
      </c>
      <c r="E43" s="2" t="s">
        <v>79</v>
      </c>
      <c r="F43" s="2" t="s">
        <v>79</v>
      </c>
      <c r="G43" s="43" t="s">
        <v>220</v>
      </c>
      <c r="H43" s="43" t="s">
        <v>220</v>
      </c>
      <c r="I43" s="43" t="str">
        <f t="shared" si="5"/>
        <v>200</v>
      </c>
      <c r="J43" s="121">
        <f t="shared" si="6"/>
        <v>0</v>
      </c>
      <c r="K43" s="124">
        <f t="shared" si="7"/>
        <v>0</v>
      </c>
    </row>
    <row r="44" spans="1:11" ht="33.75" hidden="1" customHeight="1" thickBot="1">
      <c r="A44" s="136" t="s">
        <v>289</v>
      </c>
      <c r="B44" s="56" t="s">
        <v>169</v>
      </c>
      <c r="C44" s="112" t="s">
        <v>290</v>
      </c>
      <c r="D44" s="112"/>
      <c r="E44" s="112"/>
      <c r="F44" s="2"/>
      <c r="G44" s="43" t="s">
        <v>220</v>
      </c>
      <c r="H44" s="43" t="s">
        <v>220</v>
      </c>
      <c r="I44" s="115">
        <f t="shared" si="5"/>
        <v>0</v>
      </c>
      <c r="J44" s="121">
        <f t="shared" si="6"/>
        <v>0</v>
      </c>
      <c r="K44" s="124">
        <f t="shared" si="7"/>
        <v>0</v>
      </c>
    </row>
    <row r="45" spans="1:11" ht="15" hidden="1" customHeight="1" thickBot="1">
      <c r="A45" s="55" t="s">
        <v>199</v>
      </c>
      <c r="B45" s="90">
        <v>226</v>
      </c>
      <c r="C45" s="2" t="s">
        <v>355</v>
      </c>
      <c r="D45" s="134"/>
      <c r="E45" s="2"/>
      <c r="F45" s="2"/>
      <c r="G45" s="43" t="s">
        <v>220</v>
      </c>
      <c r="H45" s="43" t="s">
        <v>220</v>
      </c>
      <c r="I45" s="43">
        <f t="shared" si="5"/>
        <v>0</v>
      </c>
      <c r="J45" s="121">
        <f t="shared" si="6"/>
        <v>0</v>
      </c>
      <c r="K45" s="127">
        <f>D45-F45</f>
        <v>0</v>
      </c>
    </row>
    <row r="46" spans="1:11" ht="24" hidden="1" customHeight="1">
      <c r="A46" s="136" t="s">
        <v>291</v>
      </c>
      <c r="B46" s="56" t="s">
        <v>169</v>
      </c>
      <c r="C46" s="112" t="s">
        <v>292</v>
      </c>
      <c r="D46" s="112"/>
      <c r="E46" s="112"/>
      <c r="F46" s="2"/>
      <c r="G46" s="43" t="s">
        <v>220</v>
      </c>
      <c r="H46" s="43" t="s">
        <v>220</v>
      </c>
      <c r="I46" s="115">
        <f t="shared" ref="I46:I51" si="8">F46</f>
        <v>0</v>
      </c>
      <c r="J46" s="121">
        <f t="shared" ref="J46:J51" si="9">D46-F46</f>
        <v>0</v>
      </c>
      <c r="K46" s="124">
        <f>E46-F46</f>
        <v>0</v>
      </c>
    </row>
    <row r="47" spans="1:11" ht="15" hidden="1" customHeight="1" thickBot="1">
      <c r="A47" s="55" t="s">
        <v>199</v>
      </c>
      <c r="B47" s="90">
        <v>226</v>
      </c>
      <c r="C47" s="2" t="s">
        <v>356</v>
      </c>
      <c r="D47" s="134"/>
      <c r="E47" s="2"/>
      <c r="F47" s="2"/>
      <c r="G47" s="43" t="s">
        <v>220</v>
      </c>
      <c r="H47" s="43" t="s">
        <v>220</v>
      </c>
      <c r="I47" s="43">
        <f t="shared" si="8"/>
        <v>0</v>
      </c>
      <c r="J47" s="121">
        <f t="shared" si="9"/>
        <v>0</v>
      </c>
      <c r="K47" s="127">
        <f>D47-F47</f>
        <v>0</v>
      </c>
    </row>
    <row r="48" spans="1:11" ht="24" hidden="1" customHeight="1" thickBot="1">
      <c r="A48" s="136" t="s">
        <v>293</v>
      </c>
      <c r="B48" s="56" t="s">
        <v>169</v>
      </c>
      <c r="C48" s="112" t="s">
        <v>294</v>
      </c>
      <c r="D48" s="112"/>
      <c r="E48" s="112"/>
      <c r="F48" s="2"/>
      <c r="G48" s="43" t="s">
        <v>220</v>
      </c>
      <c r="H48" s="43" t="s">
        <v>220</v>
      </c>
      <c r="I48" s="115">
        <f t="shared" si="8"/>
        <v>0</v>
      </c>
      <c r="J48" s="121">
        <f t="shared" si="9"/>
        <v>0</v>
      </c>
      <c r="K48" s="124">
        <f t="shared" ref="K48:K53" si="10">E48-F48</f>
        <v>0</v>
      </c>
    </row>
    <row r="49" spans="1:11" ht="15" hidden="1" customHeight="1" thickBot="1">
      <c r="A49" s="55" t="s">
        <v>167</v>
      </c>
      <c r="B49" s="56" t="s">
        <v>224</v>
      </c>
      <c r="C49" s="157" t="s">
        <v>295</v>
      </c>
      <c r="D49" s="135"/>
      <c r="E49" s="135"/>
      <c r="F49" s="110"/>
      <c r="G49" s="43" t="s">
        <v>220</v>
      </c>
      <c r="H49" s="43" t="s">
        <v>220</v>
      </c>
      <c r="I49" s="116">
        <f t="shared" si="8"/>
        <v>0</v>
      </c>
      <c r="J49" s="121">
        <f t="shared" si="9"/>
        <v>0</v>
      </c>
      <c r="K49" s="124">
        <f t="shared" si="10"/>
        <v>0</v>
      </c>
    </row>
    <row r="50" spans="1:11" ht="35.25" customHeight="1" thickBot="1">
      <c r="A50" s="136" t="s">
        <v>281</v>
      </c>
      <c r="B50" s="56" t="s">
        <v>169</v>
      </c>
      <c r="C50" s="112" t="s">
        <v>296</v>
      </c>
      <c r="D50" s="112"/>
      <c r="E50" s="112"/>
      <c r="F50" s="2"/>
      <c r="G50" s="43" t="s">
        <v>220</v>
      </c>
      <c r="H50" s="43" t="s">
        <v>220</v>
      </c>
      <c r="I50" s="115">
        <f t="shared" si="8"/>
        <v>0</v>
      </c>
      <c r="J50" s="121">
        <f t="shared" si="9"/>
        <v>0</v>
      </c>
      <c r="K50" s="124">
        <f t="shared" si="10"/>
        <v>0</v>
      </c>
    </row>
    <row r="51" spans="1:11" ht="15" customHeight="1" thickBot="1">
      <c r="A51" s="55" t="s">
        <v>167</v>
      </c>
      <c r="B51" s="56" t="s">
        <v>224</v>
      </c>
      <c r="C51" s="157" t="s">
        <v>297</v>
      </c>
      <c r="D51" s="135"/>
      <c r="E51" s="135"/>
      <c r="F51" s="135"/>
      <c r="G51" s="43" t="s">
        <v>220</v>
      </c>
      <c r="H51" s="43" t="s">
        <v>220</v>
      </c>
      <c r="I51" s="130">
        <f t="shared" si="8"/>
        <v>0</v>
      </c>
      <c r="J51" s="121">
        <f t="shared" si="9"/>
        <v>0</v>
      </c>
      <c r="K51" s="124">
        <f t="shared" si="10"/>
        <v>0</v>
      </c>
    </row>
    <row r="52" spans="1:11" ht="29.25" customHeight="1" thickBot="1">
      <c r="A52" s="136" t="s">
        <v>298</v>
      </c>
      <c r="B52" s="56" t="s">
        <v>169</v>
      </c>
      <c r="C52" s="112" t="s">
        <v>299</v>
      </c>
      <c r="D52" s="110">
        <v>43600</v>
      </c>
      <c r="E52" s="112" t="s">
        <v>473</v>
      </c>
      <c r="F52" s="109">
        <f>F54+F55+F56</f>
        <v>35822.910000000003</v>
      </c>
      <c r="G52" s="43" t="s">
        <v>220</v>
      </c>
      <c r="H52" s="43" t="s">
        <v>220</v>
      </c>
      <c r="I52" s="115">
        <f t="shared" ref="I52:I63" si="11">F52</f>
        <v>35822.910000000003</v>
      </c>
      <c r="J52" s="121">
        <f t="shared" ref="J52:J59" si="12">D52-F52</f>
        <v>7777.0899999999965</v>
      </c>
      <c r="K52" s="124">
        <f t="shared" si="10"/>
        <v>7777.0899999999965</v>
      </c>
    </row>
    <row r="53" spans="1:11" ht="15" customHeight="1">
      <c r="A53" s="55" t="s">
        <v>216</v>
      </c>
      <c r="B53" s="90">
        <v>220</v>
      </c>
      <c r="C53" s="114" t="s">
        <v>300</v>
      </c>
      <c r="D53" s="135">
        <v>16900</v>
      </c>
      <c r="E53" s="135">
        <v>16900</v>
      </c>
      <c r="F53" s="135">
        <v>9200</v>
      </c>
      <c r="G53" s="43" t="s">
        <v>220</v>
      </c>
      <c r="H53" s="43" t="s">
        <v>220</v>
      </c>
      <c r="I53" s="115">
        <v>9200</v>
      </c>
      <c r="J53" s="121">
        <f t="shared" si="12"/>
        <v>7700</v>
      </c>
      <c r="K53" s="124">
        <f t="shared" si="10"/>
        <v>7700</v>
      </c>
    </row>
    <row r="54" spans="1:11" ht="15" customHeight="1">
      <c r="A54" s="55" t="s">
        <v>199</v>
      </c>
      <c r="B54" s="90">
        <v>226</v>
      </c>
      <c r="C54" s="2" t="s">
        <v>301</v>
      </c>
      <c r="D54" s="134">
        <v>16900</v>
      </c>
      <c r="E54" s="2" t="s">
        <v>437</v>
      </c>
      <c r="F54" s="2" t="s">
        <v>372</v>
      </c>
      <c r="G54" s="43" t="s">
        <v>220</v>
      </c>
      <c r="H54" s="43" t="s">
        <v>220</v>
      </c>
      <c r="I54" s="43" t="str">
        <f>F54</f>
        <v>9200</v>
      </c>
      <c r="J54" s="121">
        <f>D54-F54</f>
        <v>7700</v>
      </c>
      <c r="K54" s="127">
        <f>D54-F54</f>
        <v>7700</v>
      </c>
    </row>
    <row r="55" spans="1:11" ht="15" customHeight="1">
      <c r="A55" s="55" t="s">
        <v>167</v>
      </c>
      <c r="B55" s="90">
        <v>226</v>
      </c>
      <c r="C55" s="2" t="s">
        <v>352</v>
      </c>
      <c r="D55" s="134">
        <v>600</v>
      </c>
      <c r="E55" s="2" t="s">
        <v>465</v>
      </c>
      <c r="F55" s="2" t="s">
        <v>453</v>
      </c>
      <c r="G55" s="43" t="s">
        <v>220</v>
      </c>
      <c r="H55" s="43" t="s">
        <v>220</v>
      </c>
      <c r="I55" s="43" t="str">
        <f>F55</f>
        <v>544</v>
      </c>
      <c r="J55" s="121">
        <f>D55-F55</f>
        <v>56</v>
      </c>
      <c r="K55" s="127">
        <f>D55-F55</f>
        <v>56</v>
      </c>
    </row>
    <row r="56" spans="1:11" ht="15" customHeight="1" thickBot="1">
      <c r="A56" s="55" t="s">
        <v>167</v>
      </c>
      <c r="B56" s="90">
        <v>226</v>
      </c>
      <c r="C56" s="2" t="s">
        <v>353</v>
      </c>
      <c r="D56" s="134">
        <v>26100</v>
      </c>
      <c r="E56" s="2" t="s">
        <v>429</v>
      </c>
      <c r="F56" s="2" t="s">
        <v>426</v>
      </c>
      <c r="G56" s="43" t="s">
        <v>220</v>
      </c>
      <c r="H56" s="43" t="s">
        <v>220</v>
      </c>
      <c r="I56" s="43" t="str">
        <f t="shared" si="11"/>
        <v>26078,91</v>
      </c>
      <c r="J56" s="121">
        <f t="shared" si="12"/>
        <v>21.090000000000146</v>
      </c>
      <c r="K56" s="127">
        <f>D56-F56</f>
        <v>21.090000000000146</v>
      </c>
    </row>
    <row r="57" spans="1:11" ht="24.75" customHeight="1" thickBot="1">
      <c r="A57" s="136" t="s">
        <v>209</v>
      </c>
      <c r="B57" s="56" t="s">
        <v>169</v>
      </c>
      <c r="C57" s="112" t="s">
        <v>363</v>
      </c>
      <c r="D57" s="110">
        <f>D58+D59+D60</f>
        <v>149300</v>
      </c>
      <c r="E57" s="110">
        <f>E58+E59+E60</f>
        <v>149300</v>
      </c>
      <c r="F57" s="110">
        <f>F58+F59+F60</f>
        <v>117371.04000000001</v>
      </c>
      <c r="G57" s="43" t="s">
        <v>220</v>
      </c>
      <c r="H57" s="43" t="s">
        <v>220</v>
      </c>
      <c r="I57" s="116">
        <f t="shared" si="11"/>
        <v>117371.04000000001</v>
      </c>
      <c r="J57" s="121">
        <f t="shared" si="12"/>
        <v>31928.959999999992</v>
      </c>
      <c r="K57" s="124">
        <f t="shared" ref="K57:K76" si="13">E57-F57</f>
        <v>31928.959999999992</v>
      </c>
    </row>
    <row r="58" spans="1:11" ht="15" customHeight="1" thickBot="1">
      <c r="A58" s="55" t="s">
        <v>159</v>
      </c>
      <c r="B58" s="90">
        <v>211</v>
      </c>
      <c r="C58" s="2" t="s">
        <v>302</v>
      </c>
      <c r="D58" s="2" t="s">
        <v>392</v>
      </c>
      <c r="E58" s="2" t="s">
        <v>392</v>
      </c>
      <c r="F58" s="2" t="s">
        <v>506</v>
      </c>
      <c r="G58" s="43" t="s">
        <v>220</v>
      </c>
      <c r="H58" s="43" t="s">
        <v>220</v>
      </c>
      <c r="I58" s="115" t="str">
        <f t="shared" si="11"/>
        <v>90958,58</v>
      </c>
      <c r="J58" s="121">
        <f t="shared" si="12"/>
        <v>23741.42</v>
      </c>
      <c r="K58" s="124">
        <f t="shared" si="13"/>
        <v>23741.42</v>
      </c>
    </row>
    <row r="59" spans="1:11" ht="27.75" customHeight="1" thickBot="1">
      <c r="A59" s="55" t="s">
        <v>198</v>
      </c>
      <c r="B59" s="90">
        <v>213</v>
      </c>
      <c r="C59" s="2" t="s">
        <v>303</v>
      </c>
      <c r="D59" s="2" t="s">
        <v>393</v>
      </c>
      <c r="E59" s="2" t="s">
        <v>393</v>
      </c>
      <c r="F59" s="2" t="s">
        <v>507</v>
      </c>
      <c r="G59" s="43" t="s">
        <v>220</v>
      </c>
      <c r="H59" s="43" t="s">
        <v>220</v>
      </c>
      <c r="I59" s="115" t="str">
        <f t="shared" si="11"/>
        <v>26412,46</v>
      </c>
      <c r="J59" s="121">
        <f t="shared" si="12"/>
        <v>8187.5400000000009</v>
      </c>
      <c r="K59" s="124">
        <f t="shared" si="13"/>
        <v>8187.5400000000009</v>
      </c>
    </row>
    <row r="60" spans="1:11" ht="27.75" customHeight="1" thickBot="1">
      <c r="A60" s="55" t="s">
        <v>198</v>
      </c>
      <c r="B60" s="90">
        <v>340</v>
      </c>
      <c r="C60" s="2" t="s">
        <v>379</v>
      </c>
      <c r="D60" s="2"/>
      <c r="E60" s="2"/>
      <c r="F60" s="2"/>
      <c r="G60" s="43" t="s">
        <v>220</v>
      </c>
      <c r="H60" s="43" t="s">
        <v>220</v>
      </c>
      <c r="I60" s="115">
        <f>F60</f>
        <v>0</v>
      </c>
      <c r="J60" s="121">
        <f>D60-F60</f>
        <v>0</v>
      </c>
      <c r="K60" s="124">
        <f>E60-F60</f>
        <v>0</v>
      </c>
    </row>
    <row r="61" spans="1:11" ht="35.25" customHeight="1" thickBot="1">
      <c r="A61" s="136" t="s">
        <v>304</v>
      </c>
      <c r="B61" s="56" t="s">
        <v>169</v>
      </c>
      <c r="C61" s="112" t="s">
        <v>237</v>
      </c>
      <c r="D61" s="110">
        <f>D62+D63+D64+D67</f>
        <v>74700</v>
      </c>
      <c r="E61" s="110">
        <v>66700</v>
      </c>
      <c r="F61" s="110">
        <f>F62+F63+F64+F67</f>
        <v>52991.6</v>
      </c>
      <c r="G61" s="43" t="s">
        <v>220</v>
      </c>
      <c r="H61" s="43" t="s">
        <v>220</v>
      </c>
      <c r="I61" s="116">
        <f t="shared" si="11"/>
        <v>52991.6</v>
      </c>
      <c r="J61" s="122">
        <f t="shared" ref="J61:J78" si="14">D61-F61</f>
        <v>21708.400000000001</v>
      </c>
      <c r="K61" s="123">
        <f t="shared" si="13"/>
        <v>13708.400000000001</v>
      </c>
    </row>
    <row r="62" spans="1:11" ht="34.5" customHeight="1" thickBot="1">
      <c r="A62" s="55" t="s">
        <v>218</v>
      </c>
      <c r="B62" s="90">
        <v>251</v>
      </c>
      <c r="C62" s="2" t="s">
        <v>305</v>
      </c>
      <c r="D62" s="2" t="s">
        <v>394</v>
      </c>
      <c r="E62" s="2" t="s">
        <v>394</v>
      </c>
      <c r="F62" s="2" t="s">
        <v>508</v>
      </c>
      <c r="G62" s="43" t="s">
        <v>220</v>
      </c>
      <c r="H62" s="43" t="s">
        <v>220</v>
      </c>
      <c r="I62" s="115" t="str">
        <f t="shared" si="11"/>
        <v>46200</v>
      </c>
      <c r="J62" s="121">
        <f t="shared" si="14"/>
        <v>4100</v>
      </c>
      <c r="K62" s="124">
        <f t="shared" si="13"/>
        <v>4100</v>
      </c>
    </row>
    <row r="63" spans="1:11" ht="15" customHeight="1" thickBot="1">
      <c r="A63" s="55" t="s">
        <v>199</v>
      </c>
      <c r="B63" s="90">
        <v>226</v>
      </c>
      <c r="C63" s="2" t="s">
        <v>395</v>
      </c>
      <c r="D63" s="2" t="s">
        <v>306</v>
      </c>
      <c r="E63" s="2" t="s">
        <v>306</v>
      </c>
      <c r="F63" s="2" t="s">
        <v>306</v>
      </c>
      <c r="G63" s="43" t="s">
        <v>220</v>
      </c>
      <c r="H63" s="43" t="s">
        <v>220</v>
      </c>
      <c r="I63" s="115" t="str">
        <f t="shared" si="11"/>
        <v>5600</v>
      </c>
      <c r="J63" s="121">
        <f t="shared" si="14"/>
        <v>0</v>
      </c>
      <c r="K63" s="124">
        <f t="shared" si="13"/>
        <v>0</v>
      </c>
    </row>
    <row r="64" spans="1:11" ht="42" customHeight="1" thickBot="1">
      <c r="A64" s="140" t="s">
        <v>307</v>
      </c>
      <c r="B64" s="117" t="s">
        <v>169</v>
      </c>
      <c r="C64" s="112" t="s">
        <v>308</v>
      </c>
      <c r="D64" s="118">
        <v>15800</v>
      </c>
      <c r="E64" s="112" t="s">
        <v>466</v>
      </c>
      <c r="F64" s="110">
        <f>F65+F66</f>
        <v>1191.5999999999999</v>
      </c>
      <c r="G64" s="43" t="s">
        <v>220</v>
      </c>
      <c r="H64" s="43" t="s">
        <v>220</v>
      </c>
      <c r="I64" s="116">
        <v>0</v>
      </c>
      <c r="J64" s="121">
        <f t="shared" si="14"/>
        <v>14608.4</v>
      </c>
      <c r="K64" s="124">
        <f t="shared" si="13"/>
        <v>14608.4</v>
      </c>
    </row>
    <row r="65" spans="1:256" ht="24" customHeight="1" thickBot="1">
      <c r="A65" s="55" t="s">
        <v>309</v>
      </c>
      <c r="B65" s="90">
        <v>340</v>
      </c>
      <c r="C65" s="112" t="s">
        <v>376</v>
      </c>
      <c r="D65" s="2"/>
      <c r="E65" s="2"/>
      <c r="F65" s="2"/>
      <c r="G65" s="43" t="s">
        <v>220</v>
      </c>
      <c r="H65" s="43" t="s">
        <v>220</v>
      </c>
      <c r="I65" s="115">
        <f>F65</f>
        <v>0</v>
      </c>
      <c r="J65" s="121">
        <f>D65-F65</f>
        <v>0</v>
      </c>
      <c r="K65" s="124">
        <f>E65-F65</f>
        <v>0</v>
      </c>
    </row>
    <row r="66" spans="1:256" ht="24" customHeight="1" thickBot="1">
      <c r="A66" s="55" t="s">
        <v>309</v>
      </c>
      <c r="B66" s="90">
        <v>340</v>
      </c>
      <c r="C66" s="112" t="s">
        <v>396</v>
      </c>
      <c r="D66" s="2" t="s">
        <v>466</v>
      </c>
      <c r="E66" s="2" t="s">
        <v>466</v>
      </c>
      <c r="F66" s="2" t="s">
        <v>415</v>
      </c>
      <c r="G66" s="43" t="s">
        <v>220</v>
      </c>
      <c r="H66" s="43" t="s">
        <v>220</v>
      </c>
      <c r="I66" s="115" t="str">
        <f>F66</f>
        <v>1191,60</v>
      </c>
      <c r="J66" s="121">
        <f t="shared" si="14"/>
        <v>14608.4</v>
      </c>
      <c r="K66" s="124">
        <f t="shared" si="13"/>
        <v>14608.4</v>
      </c>
    </row>
    <row r="67" spans="1:256" ht="24" customHeight="1">
      <c r="A67" s="55" t="s">
        <v>309</v>
      </c>
      <c r="B67" s="90">
        <v>340</v>
      </c>
      <c r="C67" s="112" t="s">
        <v>467</v>
      </c>
      <c r="D67" s="112" t="s">
        <v>397</v>
      </c>
      <c r="E67" s="112" t="s">
        <v>397</v>
      </c>
      <c r="F67" s="2"/>
      <c r="G67" s="43" t="s">
        <v>220</v>
      </c>
      <c r="H67" s="43" t="s">
        <v>220</v>
      </c>
      <c r="I67" s="115">
        <f>F67</f>
        <v>0</v>
      </c>
      <c r="J67" s="121">
        <f t="shared" si="14"/>
        <v>3000</v>
      </c>
      <c r="K67" s="124">
        <f t="shared" si="13"/>
        <v>3000</v>
      </c>
    </row>
    <row r="68" spans="1:256" ht="24.75" customHeight="1" thickBot="1">
      <c r="A68" s="136" t="s">
        <v>310</v>
      </c>
      <c r="B68" s="117" t="s">
        <v>169</v>
      </c>
      <c r="C68" s="112" t="s">
        <v>311</v>
      </c>
      <c r="D68" s="110">
        <f>D70+D76+D69+D73+D75</f>
        <v>381700</v>
      </c>
      <c r="E68" s="110">
        <f>D68</f>
        <v>381700</v>
      </c>
      <c r="F68" s="110">
        <f>F70+F76+F75+F69</f>
        <v>310108.56</v>
      </c>
      <c r="G68" s="43" t="s">
        <v>220</v>
      </c>
      <c r="H68" s="43" t="s">
        <v>220</v>
      </c>
      <c r="I68" s="115">
        <f>F68</f>
        <v>310108.56</v>
      </c>
      <c r="J68" s="89">
        <f t="shared" si="14"/>
        <v>71591.44</v>
      </c>
      <c r="K68" s="25">
        <f t="shared" si="13"/>
        <v>71591.44</v>
      </c>
    </row>
    <row r="69" spans="1:256" ht="27" customHeight="1">
      <c r="A69" s="55" t="s">
        <v>314</v>
      </c>
      <c r="B69" s="90">
        <v>225</v>
      </c>
      <c r="C69" s="112" t="s">
        <v>404</v>
      </c>
      <c r="D69" s="112" t="s">
        <v>410</v>
      </c>
      <c r="E69" s="112" t="s">
        <v>410</v>
      </c>
      <c r="F69" s="2" t="s">
        <v>509</v>
      </c>
      <c r="G69" s="43" t="s">
        <v>220</v>
      </c>
      <c r="H69" s="43" t="s">
        <v>220</v>
      </c>
      <c r="I69" s="115" t="str">
        <f>F69</f>
        <v>2538,56</v>
      </c>
      <c r="J69" s="121">
        <f>D69-F69</f>
        <v>37461.440000000002</v>
      </c>
      <c r="K69" s="124">
        <f>E69-F69</f>
        <v>37461.440000000002</v>
      </c>
    </row>
    <row r="70" spans="1:256" ht="27.75" customHeight="1" thickBot="1">
      <c r="A70" s="139" t="s">
        <v>312</v>
      </c>
      <c r="B70" s="117" t="s">
        <v>169</v>
      </c>
      <c r="C70" s="112" t="s">
        <v>313</v>
      </c>
      <c r="D70" s="112" t="s">
        <v>384</v>
      </c>
      <c r="E70" s="112" t="s">
        <v>384</v>
      </c>
      <c r="F70" s="2" t="s">
        <v>510</v>
      </c>
      <c r="G70" s="43" t="s">
        <v>220</v>
      </c>
      <c r="H70" s="43" t="s">
        <v>220</v>
      </c>
      <c r="I70" s="43" t="s">
        <v>510</v>
      </c>
      <c r="J70" s="89">
        <f t="shared" si="14"/>
        <v>34083</v>
      </c>
      <c r="K70" s="25">
        <f t="shared" si="13"/>
        <v>34083</v>
      </c>
    </row>
    <row r="71" spans="1:256" ht="27" customHeight="1" thickBot="1">
      <c r="A71" s="55" t="s">
        <v>314</v>
      </c>
      <c r="B71" s="90">
        <v>225</v>
      </c>
      <c r="C71" s="112" t="s">
        <v>315</v>
      </c>
      <c r="D71" s="112" t="s">
        <v>384</v>
      </c>
      <c r="E71" s="112" t="s">
        <v>384</v>
      </c>
      <c r="F71" s="2" t="s">
        <v>510</v>
      </c>
      <c r="G71" s="43" t="s">
        <v>220</v>
      </c>
      <c r="H71" s="43" t="s">
        <v>220</v>
      </c>
      <c r="I71" s="115" t="str">
        <f>F71</f>
        <v>182317</v>
      </c>
      <c r="J71" s="121">
        <f t="shared" si="14"/>
        <v>34083</v>
      </c>
      <c r="K71" s="124">
        <f t="shared" si="13"/>
        <v>34083</v>
      </c>
    </row>
    <row r="72" spans="1:256" ht="27" hidden="1" customHeight="1" thickBot="1">
      <c r="A72" s="112" t="s">
        <v>315</v>
      </c>
      <c r="B72" s="112" t="s">
        <v>315</v>
      </c>
      <c r="C72" s="112" t="s">
        <v>405</v>
      </c>
      <c r="D72" s="112" t="s">
        <v>406</v>
      </c>
      <c r="E72" s="112" t="s">
        <v>406</v>
      </c>
      <c r="F72" s="112"/>
      <c r="G72" s="112"/>
      <c r="H72" s="112"/>
      <c r="I72" s="112" t="s">
        <v>193</v>
      </c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 t="s">
        <v>315</v>
      </c>
      <c r="AT72" s="112" t="s">
        <v>315</v>
      </c>
      <c r="AU72" s="112" t="s">
        <v>315</v>
      </c>
      <c r="AV72" s="112" t="s">
        <v>315</v>
      </c>
      <c r="AW72" s="112" t="s">
        <v>315</v>
      </c>
      <c r="AX72" s="112" t="s">
        <v>315</v>
      </c>
      <c r="AY72" s="112" t="s">
        <v>315</v>
      </c>
      <c r="AZ72" s="112" t="s">
        <v>315</v>
      </c>
      <c r="BA72" s="112" t="s">
        <v>315</v>
      </c>
      <c r="BB72" s="112" t="s">
        <v>315</v>
      </c>
      <c r="BC72" s="112" t="s">
        <v>315</v>
      </c>
      <c r="BD72" s="112" t="s">
        <v>315</v>
      </c>
      <c r="BE72" s="112" t="s">
        <v>315</v>
      </c>
      <c r="BF72" s="112" t="s">
        <v>315</v>
      </c>
      <c r="BG72" s="112" t="s">
        <v>315</v>
      </c>
      <c r="BH72" s="112" t="s">
        <v>315</v>
      </c>
      <c r="BI72" s="112" t="s">
        <v>315</v>
      </c>
      <c r="BJ72" s="112" t="s">
        <v>315</v>
      </c>
      <c r="BK72" s="112" t="s">
        <v>315</v>
      </c>
      <c r="BL72" s="112" t="s">
        <v>315</v>
      </c>
      <c r="BM72" s="112" t="s">
        <v>315</v>
      </c>
      <c r="BN72" s="112" t="s">
        <v>315</v>
      </c>
      <c r="BO72" s="112" t="s">
        <v>315</v>
      </c>
      <c r="BP72" s="112" t="s">
        <v>315</v>
      </c>
      <c r="BQ72" s="112" t="s">
        <v>315</v>
      </c>
      <c r="BR72" s="112" t="s">
        <v>315</v>
      </c>
      <c r="BS72" s="112" t="s">
        <v>315</v>
      </c>
      <c r="BT72" s="112" t="s">
        <v>315</v>
      </c>
      <c r="BU72" s="112" t="s">
        <v>315</v>
      </c>
      <c r="BV72" s="112" t="s">
        <v>315</v>
      </c>
      <c r="BW72" s="112" t="s">
        <v>315</v>
      </c>
      <c r="BX72" s="112" t="s">
        <v>315</v>
      </c>
      <c r="BY72" s="112" t="s">
        <v>315</v>
      </c>
      <c r="BZ72" s="112" t="s">
        <v>315</v>
      </c>
      <c r="CA72" s="112" t="s">
        <v>315</v>
      </c>
      <c r="CB72" s="112" t="s">
        <v>315</v>
      </c>
      <c r="CC72" s="112" t="s">
        <v>315</v>
      </c>
      <c r="CD72" s="112" t="s">
        <v>315</v>
      </c>
      <c r="CE72" s="112" t="s">
        <v>315</v>
      </c>
      <c r="CF72" s="112" t="s">
        <v>315</v>
      </c>
      <c r="CG72" s="112" t="s">
        <v>315</v>
      </c>
      <c r="CH72" s="112" t="s">
        <v>315</v>
      </c>
      <c r="CI72" s="112" t="s">
        <v>315</v>
      </c>
      <c r="CJ72" s="112" t="s">
        <v>315</v>
      </c>
      <c r="CK72" s="112" t="s">
        <v>315</v>
      </c>
      <c r="CL72" s="112" t="s">
        <v>315</v>
      </c>
      <c r="CM72" s="112" t="s">
        <v>315</v>
      </c>
      <c r="CN72" s="112" t="s">
        <v>315</v>
      </c>
      <c r="CO72" s="112" t="s">
        <v>315</v>
      </c>
      <c r="CP72" s="112" t="s">
        <v>315</v>
      </c>
      <c r="CQ72" s="112" t="s">
        <v>315</v>
      </c>
      <c r="CR72" s="112" t="s">
        <v>315</v>
      </c>
      <c r="CS72" s="112" t="s">
        <v>315</v>
      </c>
      <c r="CT72" s="112" t="s">
        <v>315</v>
      </c>
      <c r="CU72" s="112" t="s">
        <v>315</v>
      </c>
      <c r="CV72" s="112" t="s">
        <v>315</v>
      </c>
      <c r="CW72" s="112" t="s">
        <v>315</v>
      </c>
      <c r="CX72" s="112" t="s">
        <v>315</v>
      </c>
      <c r="CY72" s="112" t="s">
        <v>315</v>
      </c>
      <c r="CZ72" s="112" t="s">
        <v>315</v>
      </c>
      <c r="DA72" s="112" t="s">
        <v>315</v>
      </c>
      <c r="DB72" s="112" t="s">
        <v>315</v>
      </c>
      <c r="DC72" s="112" t="s">
        <v>315</v>
      </c>
      <c r="DD72" s="112" t="s">
        <v>315</v>
      </c>
      <c r="DE72" s="112" t="s">
        <v>315</v>
      </c>
      <c r="DF72" s="112" t="s">
        <v>315</v>
      </c>
      <c r="DG72" s="112" t="s">
        <v>315</v>
      </c>
      <c r="DH72" s="112" t="s">
        <v>315</v>
      </c>
      <c r="DI72" s="112" t="s">
        <v>315</v>
      </c>
      <c r="DJ72" s="112" t="s">
        <v>315</v>
      </c>
      <c r="DK72" s="112" t="s">
        <v>315</v>
      </c>
      <c r="DL72" s="112" t="s">
        <v>315</v>
      </c>
      <c r="DM72" s="112" t="s">
        <v>315</v>
      </c>
      <c r="DN72" s="112" t="s">
        <v>315</v>
      </c>
      <c r="DO72" s="112" t="s">
        <v>315</v>
      </c>
      <c r="DP72" s="112" t="s">
        <v>315</v>
      </c>
      <c r="DQ72" s="112" t="s">
        <v>315</v>
      </c>
      <c r="DR72" s="112" t="s">
        <v>315</v>
      </c>
      <c r="DS72" s="112" t="s">
        <v>315</v>
      </c>
      <c r="DT72" s="112" t="s">
        <v>315</v>
      </c>
      <c r="DU72" s="112" t="s">
        <v>315</v>
      </c>
      <c r="DV72" s="112" t="s">
        <v>315</v>
      </c>
      <c r="DW72" s="112" t="s">
        <v>315</v>
      </c>
      <c r="DX72" s="112" t="s">
        <v>315</v>
      </c>
      <c r="DY72" s="112" t="s">
        <v>315</v>
      </c>
      <c r="DZ72" s="112" t="s">
        <v>315</v>
      </c>
      <c r="EA72" s="112" t="s">
        <v>315</v>
      </c>
      <c r="EB72" s="112" t="s">
        <v>315</v>
      </c>
      <c r="EC72" s="112" t="s">
        <v>315</v>
      </c>
      <c r="ED72" s="112" t="s">
        <v>315</v>
      </c>
      <c r="EE72" s="112" t="s">
        <v>315</v>
      </c>
      <c r="EF72" s="112" t="s">
        <v>315</v>
      </c>
      <c r="EG72" s="112" t="s">
        <v>315</v>
      </c>
      <c r="EH72" s="112" t="s">
        <v>315</v>
      </c>
      <c r="EI72" s="112" t="s">
        <v>315</v>
      </c>
      <c r="EJ72" s="112" t="s">
        <v>315</v>
      </c>
      <c r="EK72" s="112" t="s">
        <v>315</v>
      </c>
      <c r="EL72" s="112" t="s">
        <v>315</v>
      </c>
      <c r="EM72" s="112" t="s">
        <v>315</v>
      </c>
      <c r="EN72" s="112" t="s">
        <v>315</v>
      </c>
      <c r="EO72" s="112" t="s">
        <v>315</v>
      </c>
      <c r="EP72" s="112" t="s">
        <v>315</v>
      </c>
      <c r="EQ72" s="112" t="s">
        <v>315</v>
      </c>
      <c r="ER72" s="112" t="s">
        <v>315</v>
      </c>
      <c r="ES72" s="112" t="s">
        <v>315</v>
      </c>
      <c r="ET72" s="112" t="s">
        <v>315</v>
      </c>
      <c r="EU72" s="112" t="s">
        <v>315</v>
      </c>
      <c r="EV72" s="112" t="s">
        <v>315</v>
      </c>
      <c r="EW72" s="112" t="s">
        <v>315</v>
      </c>
      <c r="EX72" s="112" t="s">
        <v>315</v>
      </c>
      <c r="EY72" s="112" t="s">
        <v>315</v>
      </c>
      <c r="EZ72" s="112" t="s">
        <v>315</v>
      </c>
      <c r="FA72" s="112" t="s">
        <v>315</v>
      </c>
      <c r="FB72" s="112" t="s">
        <v>315</v>
      </c>
      <c r="FC72" s="112" t="s">
        <v>315</v>
      </c>
      <c r="FD72" s="112" t="s">
        <v>315</v>
      </c>
      <c r="FE72" s="112" t="s">
        <v>315</v>
      </c>
      <c r="FF72" s="112" t="s">
        <v>315</v>
      </c>
      <c r="FG72" s="112" t="s">
        <v>315</v>
      </c>
      <c r="FH72" s="112" t="s">
        <v>315</v>
      </c>
      <c r="FI72" s="112" t="s">
        <v>315</v>
      </c>
      <c r="FJ72" s="112" t="s">
        <v>315</v>
      </c>
      <c r="FK72" s="112" t="s">
        <v>315</v>
      </c>
      <c r="FL72" s="112" t="s">
        <v>315</v>
      </c>
      <c r="FM72" s="112" t="s">
        <v>315</v>
      </c>
      <c r="FN72" s="112" t="s">
        <v>315</v>
      </c>
      <c r="FO72" s="112" t="s">
        <v>315</v>
      </c>
      <c r="FP72" s="112" t="s">
        <v>315</v>
      </c>
      <c r="FQ72" s="112" t="s">
        <v>315</v>
      </c>
      <c r="FR72" s="112" t="s">
        <v>315</v>
      </c>
      <c r="FS72" s="112" t="s">
        <v>315</v>
      </c>
      <c r="FT72" s="112" t="s">
        <v>315</v>
      </c>
      <c r="FU72" s="112" t="s">
        <v>315</v>
      </c>
      <c r="FV72" s="112" t="s">
        <v>315</v>
      </c>
      <c r="FW72" s="112" t="s">
        <v>315</v>
      </c>
      <c r="FX72" s="112" t="s">
        <v>315</v>
      </c>
      <c r="FY72" s="112" t="s">
        <v>315</v>
      </c>
      <c r="FZ72" s="112" t="s">
        <v>315</v>
      </c>
      <c r="GA72" s="112" t="s">
        <v>315</v>
      </c>
      <c r="GB72" s="112" t="s">
        <v>315</v>
      </c>
      <c r="GC72" s="112" t="s">
        <v>315</v>
      </c>
      <c r="GD72" s="112" t="s">
        <v>315</v>
      </c>
      <c r="GE72" s="112" t="s">
        <v>315</v>
      </c>
      <c r="GF72" s="112" t="s">
        <v>315</v>
      </c>
      <c r="GG72" s="112" t="s">
        <v>315</v>
      </c>
      <c r="GH72" s="112" t="s">
        <v>315</v>
      </c>
      <c r="GI72" s="112" t="s">
        <v>315</v>
      </c>
      <c r="GJ72" s="112" t="s">
        <v>315</v>
      </c>
      <c r="GK72" s="112" t="s">
        <v>315</v>
      </c>
      <c r="GL72" s="112" t="s">
        <v>315</v>
      </c>
      <c r="GM72" s="112" t="s">
        <v>315</v>
      </c>
      <c r="GN72" s="112" t="s">
        <v>315</v>
      </c>
      <c r="GO72" s="112" t="s">
        <v>315</v>
      </c>
      <c r="GP72" s="112" t="s">
        <v>315</v>
      </c>
      <c r="GQ72" s="112" t="s">
        <v>315</v>
      </c>
      <c r="GR72" s="112" t="s">
        <v>315</v>
      </c>
      <c r="GS72" s="112" t="s">
        <v>315</v>
      </c>
      <c r="GT72" s="112" t="s">
        <v>315</v>
      </c>
      <c r="GU72" s="112" t="s">
        <v>315</v>
      </c>
      <c r="GV72" s="112" t="s">
        <v>315</v>
      </c>
      <c r="GW72" s="112" t="s">
        <v>315</v>
      </c>
      <c r="GX72" s="112" t="s">
        <v>315</v>
      </c>
      <c r="GY72" s="112" t="s">
        <v>315</v>
      </c>
      <c r="GZ72" s="112" t="s">
        <v>315</v>
      </c>
      <c r="HA72" s="112" t="s">
        <v>315</v>
      </c>
      <c r="HB72" s="112" t="s">
        <v>315</v>
      </c>
      <c r="HC72" s="112" t="s">
        <v>315</v>
      </c>
      <c r="HD72" s="112" t="s">
        <v>315</v>
      </c>
      <c r="HE72" s="112" t="s">
        <v>315</v>
      </c>
      <c r="HF72" s="112" t="s">
        <v>315</v>
      </c>
      <c r="HG72" s="112" t="s">
        <v>315</v>
      </c>
      <c r="HH72" s="112" t="s">
        <v>315</v>
      </c>
      <c r="HI72" s="112" t="s">
        <v>315</v>
      </c>
      <c r="HJ72" s="112" t="s">
        <v>315</v>
      </c>
      <c r="HK72" s="112" t="s">
        <v>315</v>
      </c>
      <c r="HL72" s="112" t="s">
        <v>315</v>
      </c>
      <c r="HM72" s="112" t="s">
        <v>315</v>
      </c>
      <c r="HN72" s="112" t="s">
        <v>315</v>
      </c>
      <c r="HO72" s="112" t="s">
        <v>315</v>
      </c>
      <c r="HP72" s="112" t="s">
        <v>315</v>
      </c>
      <c r="HQ72" s="112" t="s">
        <v>315</v>
      </c>
      <c r="HR72" s="112" t="s">
        <v>315</v>
      </c>
      <c r="HS72" s="112" t="s">
        <v>315</v>
      </c>
      <c r="HT72" s="112" t="s">
        <v>315</v>
      </c>
      <c r="HU72" s="112" t="s">
        <v>315</v>
      </c>
      <c r="HV72" s="112" t="s">
        <v>315</v>
      </c>
      <c r="HW72" s="112" t="s">
        <v>315</v>
      </c>
      <c r="HX72" s="112" t="s">
        <v>315</v>
      </c>
      <c r="HY72" s="112" t="s">
        <v>315</v>
      </c>
      <c r="HZ72" s="112" t="s">
        <v>315</v>
      </c>
      <c r="IA72" s="112" t="s">
        <v>315</v>
      </c>
      <c r="IB72" s="112" t="s">
        <v>315</v>
      </c>
      <c r="IC72" s="112" t="s">
        <v>315</v>
      </c>
      <c r="ID72" s="112" t="s">
        <v>315</v>
      </c>
      <c r="IE72" s="112" t="s">
        <v>315</v>
      </c>
      <c r="IF72" s="112" t="s">
        <v>315</v>
      </c>
      <c r="IG72" s="112" t="s">
        <v>315</v>
      </c>
      <c r="IH72" s="112" t="s">
        <v>315</v>
      </c>
      <c r="II72" s="112" t="s">
        <v>315</v>
      </c>
      <c r="IJ72" s="112" t="s">
        <v>315</v>
      </c>
      <c r="IK72" s="112" t="s">
        <v>315</v>
      </c>
      <c r="IL72" s="112" t="s">
        <v>315</v>
      </c>
      <c r="IM72" s="112" t="s">
        <v>315</v>
      </c>
      <c r="IN72" s="112" t="s">
        <v>315</v>
      </c>
      <c r="IO72" s="112" t="s">
        <v>315</v>
      </c>
      <c r="IP72" s="112" t="s">
        <v>315</v>
      </c>
      <c r="IQ72" s="112" t="s">
        <v>315</v>
      </c>
      <c r="IR72" s="112" t="s">
        <v>315</v>
      </c>
      <c r="IS72" s="112" t="s">
        <v>315</v>
      </c>
      <c r="IT72" s="112" t="s">
        <v>315</v>
      </c>
      <c r="IU72" s="112" t="s">
        <v>315</v>
      </c>
      <c r="IV72" s="112" t="s">
        <v>315</v>
      </c>
    </row>
    <row r="73" spans="1:256" ht="27" customHeight="1" thickBot="1">
      <c r="A73" s="55" t="s">
        <v>314</v>
      </c>
      <c r="B73" s="90">
        <v>225</v>
      </c>
      <c r="C73" s="112" t="s">
        <v>405</v>
      </c>
      <c r="D73" s="112"/>
      <c r="E73" s="112"/>
      <c r="F73" s="2"/>
      <c r="G73" s="43" t="s">
        <v>220</v>
      </c>
      <c r="H73" s="43" t="s">
        <v>220</v>
      </c>
      <c r="I73" s="115">
        <f t="shared" ref="I73:I78" si="15">F73</f>
        <v>0</v>
      </c>
      <c r="J73" s="121">
        <f>D73-F73</f>
        <v>0</v>
      </c>
      <c r="K73" s="124">
        <f>E73-F73</f>
        <v>0</v>
      </c>
    </row>
    <row r="74" spans="1:256" ht="27" hidden="1" customHeight="1" thickBot="1">
      <c r="A74" s="55" t="s">
        <v>314</v>
      </c>
      <c r="B74" s="90">
        <v>225</v>
      </c>
      <c r="C74" s="112" t="s">
        <v>407</v>
      </c>
      <c r="D74" s="112" t="s">
        <v>398</v>
      </c>
      <c r="E74" s="112" t="s">
        <v>398</v>
      </c>
      <c r="F74" s="2"/>
      <c r="G74" s="43" t="s">
        <v>220</v>
      </c>
      <c r="H74" s="43" t="s">
        <v>220</v>
      </c>
      <c r="I74" s="115">
        <f t="shared" si="15"/>
        <v>0</v>
      </c>
      <c r="J74" s="121">
        <f>D74-F74</f>
        <v>95200</v>
      </c>
      <c r="K74" s="124">
        <f>E74-F74</f>
        <v>95200</v>
      </c>
    </row>
    <row r="75" spans="1:256" ht="27" customHeight="1" thickBot="1">
      <c r="A75" s="55" t="s">
        <v>314</v>
      </c>
      <c r="B75" s="90">
        <v>225</v>
      </c>
      <c r="C75" s="112" t="s">
        <v>433</v>
      </c>
      <c r="D75" s="112" t="s">
        <v>420</v>
      </c>
      <c r="E75" s="112" t="s">
        <v>420</v>
      </c>
      <c r="F75" s="2" t="s">
        <v>420</v>
      </c>
      <c r="G75" s="43" t="s">
        <v>220</v>
      </c>
      <c r="H75" s="43" t="s">
        <v>220</v>
      </c>
      <c r="I75" s="115" t="str">
        <f t="shared" si="15"/>
        <v>10000</v>
      </c>
      <c r="J75" s="121">
        <f>D75-F75</f>
        <v>0</v>
      </c>
      <c r="K75" s="124">
        <f>E75-F75</f>
        <v>0</v>
      </c>
    </row>
    <row r="76" spans="1:256" ht="52.5" customHeight="1">
      <c r="A76" s="140" t="s">
        <v>316</v>
      </c>
      <c r="B76" s="117" t="s">
        <v>169</v>
      </c>
      <c r="C76" s="112" t="s">
        <v>317</v>
      </c>
      <c r="D76" s="112" t="s">
        <v>438</v>
      </c>
      <c r="E76" s="112" t="s">
        <v>438</v>
      </c>
      <c r="F76" s="112" t="s">
        <v>434</v>
      </c>
      <c r="G76" s="43" t="s">
        <v>220</v>
      </c>
      <c r="H76" s="43" t="s">
        <v>220</v>
      </c>
      <c r="I76" s="115" t="str">
        <f t="shared" si="15"/>
        <v>115253</v>
      </c>
      <c r="J76" s="121">
        <f t="shared" si="14"/>
        <v>47</v>
      </c>
      <c r="K76" s="124">
        <f t="shared" si="13"/>
        <v>47</v>
      </c>
    </row>
    <row r="77" spans="1:256" ht="15" customHeight="1" thickBot="1">
      <c r="A77" s="55" t="s">
        <v>199</v>
      </c>
      <c r="B77" s="90">
        <v>226</v>
      </c>
      <c r="C77" s="2" t="s">
        <v>318</v>
      </c>
      <c r="D77" s="134">
        <v>115300</v>
      </c>
      <c r="E77" s="2" t="s">
        <v>438</v>
      </c>
      <c r="F77" s="2" t="s">
        <v>434</v>
      </c>
      <c r="G77" s="43" t="s">
        <v>220</v>
      </c>
      <c r="H77" s="43" t="s">
        <v>220</v>
      </c>
      <c r="I77" s="43" t="str">
        <f t="shared" si="15"/>
        <v>115253</v>
      </c>
      <c r="J77" s="121">
        <f t="shared" si="14"/>
        <v>47</v>
      </c>
      <c r="K77" s="127">
        <f>D77-F77</f>
        <v>47</v>
      </c>
    </row>
    <row r="78" spans="1:256" ht="23.25" customHeight="1" thickBot="1">
      <c r="A78" s="136" t="s">
        <v>207</v>
      </c>
      <c r="B78" s="117" t="s">
        <v>169</v>
      </c>
      <c r="C78" s="112" t="s">
        <v>170</v>
      </c>
      <c r="D78" s="110">
        <f>D79+D88</f>
        <v>1077800</v>
      </c>
      <c r="E78" s="110">
        <f>E79+E88</f>
        <v>1077800</v>
      </c>
      <c r="F78" s="110">
        <f>F79+F88</f>
        <v>903543.49</v>
      </c>
      <c r="G78" s="43" t="s">
        <v>220</v>
      </c>
      <c r="H78" s="43" t="s">
        <v>220</v>
      </c>
      <c r="I78" s="116">
        <f t="shared" si="15"/>
        <v>903543.49</v>
      </c>
      <c r="J78" s="121">
        <f t="shared" si="14"/>
        <v>174256.51</v>
      </c>
      <c r="K78" s="124">
        <f>E78-F78</f>
        <v>174256.51</v>
      </c>
    </row>
    <row r="79" spans="1:256" ht="15" customHeight="1" thickBot="1">
      <c r="A79" s="136" t="s">
        <v>206</v>
      </c>
      <c r="B79" s="117" t="s">
        <v>169</v>
      </c>
      <c r="C79" s="112" t="s">
        <v>188</v>
      </c>
      <c r="D79" s="110">
        <f>D80+D81</f>
        <v>972800</v>
      </c>
      <c r="E79" s="110">
        <f>E80+E81</f>
        <v>972800</v>
      </c>
      <c r="F79" s="110">
        <f>F80+F81</f>
        <v>830962.4</v>
      </c>
      <c r="G79" s="43" t="s">
        <v>220</v>
      </c>
      <c r="H79" s="43" t="s">
        <v>220</v>
      </c>
      <c r="I79" s="116">
        <v>0</v>
      </c>
      <c r="J79" s="121">
        <f t="shared" ref="J79:J90" si="16">D79-F79</f>
        <v>141837.59999999998</v>
      </c>
      <c r="K79" s="124">
        <f t="shared" ref="K79:K96" si="17">E79-F79</f>
        <v>141837.59999999998</v>
      </c>
    </row>
    <row r="80" spans="1:256" ht="24.75" customHeight="1" thickBot="1">
      <c r="A80" s="55" t="s">
        <v>349</v>
      </c>
      <c r="B80" s="90">
        <v>225</v>
      </c>
      <c r="C80" s="2" t="s">
        <v>350</v>
      </c>
      <c r="D80" s="112"/>
      <c r="E80" s="112"/>
      <c r="F80" s="2"/>
      <c r="G80" s="43" t="s">
        <v>220</v>
      </c>
      <c r="H80" s="43" t="s">
        <v>220</v>
      </c>
      <c r="I80" s="43" t="s">
        <v>357</v>
      </c>
      <c r="J80" s="121">
        <f>D80-F80</f>
        <v>0</v>
      </c>
      <c r="K80" s="124">
        <f>E80-F80</f>
        <v>0</v>
      </c>
    </row>
    <row r="81" spans="1:11" ht="42.75" customHeight="1" thickBot="1">
      <c r="A81" s="140" t="s">
        <v>319</v>
      </c>
      <c r="B81" s="117" t="s">
        <v>169</v>
      </c>
      <c r="C81" s="112" t="s">
        <v>320</v>
      </c>
      <c r="D81" s="110">
        <v>972800</v>
      </c>
      <c r="E81" s="110">
        <v>972800</v>
      </c>
      <c r="F81" s="110">
        <f>F82+F84+F85+F83+F87+F86</f>
        <v>830962.4</v>
      </c>
      <c r="G81" s="43" t="s">
        <v>220</v>
      </c>
      <c r="H81" s="43" t="s">
        <v>220</v>
      </c>
      <c r="I81" s="115">
        <f>F81</f>
        <v>830962.4</v>
      </c>
      <c r="J81" s="121">
        <f t="shared" si="16"/>
        <v>141837.59999999998</v>
      </c>
      <c r="K81" s="124">
        <f t="shared" si="17"/>
        <v>141837.59999999998</v>
      </c>
    </row>
    <row r="82" spans="1:11" ht="24.75" customHeight="1" thickBot="1">
      <c r="A82" s="55" t="s">
        <v>314</v>
      </c>
      <c r="B82" s="90">
        <v>225</v>
      </c>
      <c r="C82" s="2" t="s">
        <v>321</v>
      </c>
      <c r="D82" s="2"/>
      <c r="E82" s="2"/>
      <c r="F82" s="2"/>
      <c r="G82" s="43" t="s">
        <v>220</v>
      </c>
      <c r="H82" s="43" t="s">
        <v>220</v>
      </c>
      <c r="I82" s="43" t="s">
        <v>193</v>
      </c>
      <c r="J82" s="121">
        <f t="shared" si="16"/>
        <v>0</v>
      </c>
      <c r="K82" s="124">
        <f t="shared" si="17"/>
        <v>0</v>
      </c>
    </row>
    <row r="83" spans="1:11" ht="24.75" customHeight="1" thickBot="1">
      <c r="A83" s="55" t="s">
        <v>314</v>
      </c>
      <c r="B83" s="90">
        <v>226</v>
      </c>
      <c r="C83" s="2" t="s">
        <v>378</v>
      </c>
      <c r="D83" s="2" t="s">
        <v>468</v>
      </c>
      <c r="E83" s="2" t="s">
        <v>468</v>
      </c>
      <c r="F83" s="2" t="s">
        <v>427</v>
      </c>
      <c r="G83" s="43" t="s">
        <v>220</v>
      </c>
      <c r="H83" s="43" t="s">
        <v>220</v>
      </c>
      <c r="I83" s="43" t="s">
        <v>427</v>
      </c>
      <c r="J83" s="121">
        <f>D83-F83</f>
        <v>78000</v>
      </c>
      <c r="K83" s="124">
        <f>E83-F83</f>
        <v>78000</v>
      </c>
    </row>
    <row r="84" spans="1:11" ht="24.75" hidden="1" customHeight="1" thickBot="1">
      <c r="A84" s="55" t="s">
        <v>314</v>
      </c>
      <c r="B84" s="90">
        <v>310</v>
      </c>
      <c r="C84" s="2" t="s">
        <v>370</v>
      </c>
      <c r="D84" s="2"/>
      <c r="E84" s="2"/>
      <c r="F84" s="2"/>
      <c r="G84" s="43" t="s">
        <v>220</v>
      </c>
      <c r="H84" s="43" t="s">
        <v>220</v>
      </c>
      <c r="I84" s="43" t="s">
        <v>380</v>
      </c>
      <c r="J84" s="121">
        <v>3000</v>
      </c>
      <c r="K84" s="124">
        <v>3000</v>
      </c>
    </row>
    <row r="85" spans="1:11" ht="24.75" hidden="1" customHeight="1" thickBot="1">
      <c r="A85" s="55" t="s">
        <v>314</v>
      </c>
      <c r="B85" s="90">
        <v>310</v>
      </c>
      <c r="C85" s="2" t="s">
        <v>371</v>
      </c>
      <c r="D85" s="2"/>
      <c r="E85" s="2"/>
      <c r="F85" s="2"/>
      <c r="G85" s="43" t="s">
        <v>220</v>
      </c>
      <c r="H85" s="43" t="s">
        <v>220</v>
      </c>
      <c r="I85" s="43" t="s">
        <v>377</v>
      </c>
      <c r="J85" s="121">
        <f>D85-F85</f>
        <v>0</v>
      </c>
      <c r="K85" s="124">
        <f>J85</f>
        <v>0</v>
      </c>
    </row>
    <row r="86" spans="1:11" ht="24.75" customHeight="1" thickBot="1">
      <c r="A86" s="55" t="s">
        <v>314</v>
      </c>
      <c r="B86" s="90">
        <v>340</v>
      </c>
      <c r="C86" s="2" t="s">
        <v>370</v>
      </c>
      <c r="D86" s="2" t="s">
        <v>469</v>
      </c>
      <c r="E86" s="2" t="s">
        <v>469</v>
      </c>
      <c r="F86" s="2" t="s">
        <v>511</v>
      </c>
      <c r="G86" s="43" t="s">
        <v>220</v>
      </c>
      <c r="H86" s="43" t="s">
        <v>220</v>
      </c>
      <c r="I86" s="43" t="s">
        <v>511</v>
      </c>
      <c r="J86" s="121">
        <f>D86-F86</f>
        <v>63800</v>
      </c>
      <c r="K86" s="124">
        <f>E86-F86</f>
        <v>63800</v>
      </c>
    </row>
    <row r="87" spans="1:11" ht="24.75" customHeight="1" thickBot="1">
      <c r="A87" s="55" t="s">
        <v>314</v>
      </c>
      <c r="B87" s="90">
        <v>340</v>
      </c>
      <c r="C87" s="2" t="s">
        <v>416</v>
      </c>
      <c r="D87" s="2" t="s">
        <v>419</v>
      </c>
      <c r="E87" s="2" t="s">
        <v>419</v>
      </c>
      <c r="F87" s="2" t="s">
        <v>417</v>
      </c>
      <c r="G87" s="43" t="s">
        <v>220</v>
      </c>
      <c r="H87" s="43" t="s">
        <v>220</v>
      </c>
      <c r="I87" s="43" t="s">
        <v>417</v>
      </c>
      <c r="J87" s="121">
        <f>D87-F87</f>
        <v>37.600000000000364</v>
      </c>
      <c r="K87" s="124">
        <f>E87-F87</f>
        <v>37.600000000000364</v>
      </c>
    </row>
    <row r="88" spans="1:11" ht="15" customHeight="1" thickBot="1">
      <c r="A88" s="158" t="s">
        <v>322</v>
      </c>
      <c r="B88" s="119" t="s">
        <v>169</v>
      </c>
      <c r="C88" s="112" t="s">
        <v>171</v>
      </c>
      <c r="D88" s="112" t="s">
        <v>445</v>
      </c>
      <c r="E88" s="112" t="s">
        <v>445</v>
      </c>
      <c r="F88" s="110">
        <v>72581.09</v>
      </c>
      <c r="G88" s="43" t="s">
        <v>220</v>
      </c>
      <c r="H88" s="43" t="s">
        <v>220</v>
      </c>
      <c r="I88" s="115">
        <f>F88</f>
        <v>72581.09</v>
      </c>
      <c r="J88" s="121">
        <f t="shared" si="16"/>
        <v>32418.910000000003</v>
      </c>
      <c r="K88" s="124">
        <f t="shared" si="17"/>
        <v>32418.910000000003</v>
      </c>
    </row>
    <row r="89" spans="1:11" ht="15" hidden="1" customHeight="1" thickBot="1">
      <c r="A89" s="120" t="s">
        <v>172</v>
      </c>
      <c r="B89" s="90">
        <v>242</v>
      </c>
      <c r="C89" s="2" t="s">
        <v>238</v>
      </c>
      <c r="D89" s="2" t="s">
        <v>236</v>
      </c>
      <c r="E89" s="2" t="s">
        <v>236</v>
      </c>
      <c r="F89" s="2" t="s">
        <v>193</v>
      </c>
      <c r="G89" s="43" t="s">
        <v>220</v>
      </c>
      <c r="H89" s="43" t="s">
        <v>220</v>
      </c>
      <c r="I89" s="115">
        <v>0</v>
      </c>
      <c r="J89" s="121">
        <f t="shared" si="16"/>
        <v>12000</v>
      </c>
      <c r="K89" s="124">
        <f t="shared" si="17"/>
        <v>12000</v>
      </c>
    </row>
    <row r="90" spans="1:11" ht="39.75" customHeight="1" thickBot="1">
      <c r="A90" s="136" t="s">
        <v>241</v>
      </c>
      <c r="B90" s="117" t="s">
        <v>169</v>
      </c>
      <c r="C90" s="112" t="s">
        <v>323</v>
      </c>
      <c r="D90" s="110">
        <f>D92</f>
        <v>105000</v>
      </c>
      <c r="E90" s="110">
        <f>D90</f>
        <v>105000</v>
      </c>
      <c r="F90" s="110">
        <v>72581.09</v>
      </c>
      <c r="G90" s="43" t="s">
        <v>220</v>
      </c>
      <c r="H90" s="43" t="s">
        <v>220</v>
      </c>
      <c r="I90" s="116">
        <f>F90</f>
        <v>72581.09</v>
      </c>
      <c r="J90" s="122">
        <f t="shared" si="16"/>
        <v>32418.910000000003</v>
      </c>
      <c r="K90" s="123">
        <f t="shared" si="17"/>
        <v>32418.910000000003</v>
      </c>
    </row>
    <row r="91" spans="1:11" ht="15" hidden="1" customHeight="1" thickBot="1">
      <c r="A91" s="55" t="s">
        <v>165</v>
      </c>
      <c r="B91" s="90">
        <v>223</v>
      </c>
      <c r="C91" s="2" t="s">
        <v>326</v>
      </c>
      <c r="D91" s="2" t="s">
        <v>327</v>
      </c>
      <c r="E91" s="2" t="s">
        <v>327</v>
      </c>
      <c r="F91" s="2" t="s">
        <v>364</v>
      </c>
      <c r="G91" s="43" t="s">
        <v>220</v>
      </c>
      <c r="H91" s="43" t="s">
        <v>220</v>
      </c>
      <c r="I91" s="43" t="s">
        <v>364</v>
      </c>
      <c r="J91" s="121">
        <f t="shared" ref="J91:J104" si="18">D91-F91</f>
        <v>58298.85</v>
      </c>
      <c r="K91" s="124">
        <f>E91-F91</f>
        <v>58298.85</v>
      </c>
    </row>
    <row r="92" spans="1:11" ht="15" customHeight="1" thickBot="1">
      <c r="A92" s="136" t="s">
        <v>216</v>
      </c>
      <c r="B92" s="117" t="s">
        <v>324</v>
      </c>
      <c r="C92" s="112" t="s">
        <v>325</v>
      </c>
      <c r="D92" s="110">
        <f>D95+D96+D97</f>
        <v>105000</v>
      </c>
      <c r="E92" s="110">
        <f>D92</f>
        <v>105000</v>
      </c>
      <c r="F92" s="110">
        <f>F95+F96+F97+F94</f>
        <v>72581.09</v>
      </c>
      <c r="G92" s="43" t="s">
        <v>220</v>
      </c>
      <c r="H92" s="43" t="s">
        <v>220</v>
      </c>
      <c r="I92" s="115">
        <f>F92</f>
        <v>72581.09</v>
      </c>
      <c r="J92" s="121">
        <f t="shared" si="18"/>
        <v>32418.910000000003</v>
      </c>
      <c r="K92" s="124">
        <f t="shared" si="17"/>
        <v>32418.910000000003</v>
      </c>
    </row>
    <row r="93" spans="1:11" ht="15" hidden="1" customHeight="1" thickBot="1">
      <c r="A93" s="55" t="s">
        <v>165</v>
      </c>
      <c r="B93" s="90">
        <v>223</v>
      </c>
      <c r="C93" s="2" t="s">
        <v>365</v>
      </c>
      <c r="D93" s="2"/>
      <c r="E93" s="2"/>
      <c r="F93" s="2"/>
      <c r="G93" s="43" t="s">
        <v>220</v>
      </c>
      <c r="H93" s="43" t="s">
        <v>220</v>
      </c>
      <c r="I93" s="43" t="s">
        <v>372</v>
      </c>
      <c r="J93" s="121">
        <f t="shared" si="18"/>
        <v>0</v>
      </c>
      <c r="K93" s="124">
        <f>E93-F93</f>
        <v>0</v>
      </c>
    </row>
    <row r="94" spans="1:11" ht="15" customHeight="1" thickBot="1">
      <c r="A94" s="55" t="s">
        <v>164</v>
      </c>
      <c r="B94" s="90">
        <v>223</v>
      </c>
      <c r="C94" s="2" t="s">
        <v>366</v>
      </c>
      <c r="D94" s="2"/>
      <c r="E94" s="2"/>
      <c r="F94" s="2"/>
      <c r="G94" s="43" t="s">
        <v>220</v>
      </c>
      <c r="H94" s="43" t="s">
        <v>220</v>
      </c>
      <c r="I94" s="43" t="s">
        <v>193</v>
      </c>
      <c r="J94" s="121">
        <f t="shared" si="18"/>
        <v>0</v>
      </c>
      <c r="K94" s="124">
        <f>E94-F94</f>
        <v>0</v>
      </c>
    </row>
    <row r="95" spans="1:11" ht="15" customHeight="1" thickBot="1">
      <c r="A95" s="55" t="s">
        <v>165</v>
      </c>
      <c r="B95" s="90">
        <v>223</v>
      </c>
      <c r="C95" s="2" t="s">
        <v>326</v>
      </c>
      <c r="D95" s="2" t="s">
        <v>470</v>
      </c>
      <c r="E95" s="2" t="s">
        <v>470</v>
      </c>
      <c r="F95" s="2" t="s">
        <v>512</v>
      </c>
      <c r="G95" s="43" t="s">
        <v>220</v>
      </c>
      <c r="H95" s="43" t="s">
        <v>220</v>
      </c>
      <c r="I95" s="43" t="s">
        <v>512</v>
      </c>
      <c r="J95" s="121">
        <f t="shared" si="18"/>
        <v>2146.7900000000009</v>
      </c>
      <c r="K95" s="124">
        <f t="shared" si="17"/>
        <v>2146.7900000000009</v>
      </c>
    </row>
    <row r="96" spans="1:11" ht="21.75" customHeight="1">
      <c r="A96" s="55" t="s">
        <v>314</v>
      </c>
      <c r="B96" s="90">
        <v>225</v>
      </c>
      <c r="C96" s="2" t="s">
        <v>328</v>
      </c>
      <c r="D96" s="2" t="s">
        <v>471</v>
      </c>
      <c r="E96" s="2" t="s">
        <v>471</v>
      </c>
      <c r="F96" s="2" t="s">
        <v>435</v>
      </c>
      <c r="G96" s="43" t="s">
        <v>220</v>
      </c>
      <c r="H96" s="43" t="s">
        <v>220</v>
      </c>
      <c r="I96" s="43" t="s">
        <v>435</v>
      </c>
      <c r="J96" s="121">
        <f t="shared" si="18"/>
        <v>30229.78</v>
      </c>
      <c r="K96" s="124">
        <f t="shared" si="17"/>
        <v>30229.78</v>
      </c>
    </row>
    <row r="97" spans="1:11" ht="15" customHeight="1">
      <c r="A97" s="55" t="s">
        <v>199</v>
      </c>
      <c r="B97" s="90">
        <v>226</v>
      </c>
      <c r="C97" s="2" t="s">
        <v>329</v>
      </c>
      <c r="D97" s="2" t="s">
        <v>472</v>
      </c>
      <c r="E97" s="2" t="s">
        <v>472</v>
      </c>
      <c r="F97" s="2" t="s">
        <v>418</v>
      </c>
      <c r="G97" s="43" t="s">
        <v>220</v>
      </c>
      <c r="H97" s="43" t="s">
        <v>220</v>
      </c>
      <c r="I97" s="43" t="s">
        <v>418</v>
      </c>
      <c r="J97" s="121">
        <f t="shared" si="18"/>
        <v>42.340000000000146</v>
      </c>
      <c r="K97" s="25" t="s">
        <v>520</v>
      </c>
    </row>
    <row r="98" spans="1:11" ht="15" hidden="1" customHeight="1">
      <c r="A98" s="55" t="s">
        <v>168</v>
      </c>
      <c r="B98" s="90">
        <v>340</v>
      </c>
      <c r="C98" s="2" t="s">
        <v>330</v>
      </c>
      <c r="D98" s="2" t="s">
        <v>327</v>
      </c>
      <c r="E98" s="2" t="s">
        <v>327</v>
      </c>
      <c r="F98" s="2"/>
      <c r="G98" s="43" t="s">
        <v>220</v>
      </c>
      <c r="H98" s="43" t="s">
        <v>220</v>
      </c>
      <c r="I98" s="43" t="s">
        <v>256</v>
      </c>
      <c r="J98" s="121">
        <f t="shared" si="18"/>
        <v>70000</v>
      </c>
      <c r="K98" s="25" t="s">
        <v>257</v>
      </c>
    </row>
    <row r="99" spans="1:11" ht="22.5" hidden="1" customHeight="1">
      <c r="A99" s="55" t="s">
        <v>309</v>
      </c>
      <c r="B99" s="90">
        <v>310</v>
      </c>
      <c r="C99" s="2" t="s">
        <v>367</v>
      </c>
      <c r="D99" s="2"/>
      <c r="E99" s="2"/>
      <c r="F99" s="2"/>
      <c r="G99" s="43" t="s">
        <v>220</v>
      </c>
      <c r="H99" s="43" t="s">
        <v>220</v>
      </c>
      <c r="I99" s="43"/>
      <c r="J99" s="121">
        <f t="shared" si="18"/>
        <v>0</v>
      </c>
      <c r="K99" s="121">
        <v>0</v>
      </c>
    </row>
    <row r="100" spans="1:11" ht="22.5" hidden="1" customHeight="1">
      <c r="A100" s="55" t="s">
        <v>309</v>
      </c>
      <c r="B100" s="90">
        <v>340</v>
      </c>
      <c r="C100" s="2" t="s">
        <v>330</v>
      </c>
      <c r="D100" s="2"/>
      <c r="E100" s="2"/>
      <c r="F100" s="2"/>
      <c r="G100" s="43" t="s">
        <v>220</v>
      </c>
      <c r="H100" s="43" t="s">
        <v>220</v>
      </c>
      <c r="I100" s="43" t="s">
        <v>373</v>
      </c>
      <c r="J100" s="121">
        <f t="shared" si="18"/>
        <v>0</v>
      </c>
      <c r="K100" s="121">
        <v>90.66</v>
      </c>
    </row>
    <row r="101" spans="1:11" ht="22.5" customHeight="1">
      <c r="A101" s="55" t="s">
        <v>167</v>
      </c>
      <c r="B101" s="90">
        <v>340</v>
      </c>
      <c r="C101" s="2" t="s">
        <v>358</v>
      </c>
      <c r="D101" s="2"/>
      <c r="E101" s="2"/>
      <c r="F101" s="2"/>
      <c r="G101" s="43" t="s">
        <v>220</v>
      </c>
      <c r="H101" s="43" t="s">
        <v>220</v>
      </c>
      <c r="I101" s="43" t="s">
        <v>193</v>
      </c>
      <c r="J101" s="121">
        <f>D101-F101</f>
        <v>0</v>
      </c>
      <c r="K101" s="121">
        <v>0</v>
      </c>
    </row>
    <row r="102" spans="1:11" ht="22.5" customHeight="1" thickBot="1">
      <c r="A102" s="55" t="s">
        <v>167</v>
      </c>
      <c r="B102" s="90">
        <v>340</v>
      </c>
      <c r="C102" s="2" t="s">
        <v>374</v>
      </c>
      <c r="D102" s="2"/>
      <c r="E102" s="2"/>
      <c r="F102" s="2"/>
      <c r="G102" s="43" t="s">
        <v>220</v>
      </c>
      <c r="H102" s="43" t="s">
        <v>220</v>
      </c>
      <c r="I102" s="43" t="s">
        <v>193</v>
      </c>
      <c r="J102" s="121">
        <f t="shared" si="18"/>
        <v>0</v>
      </c>
      <c r="K102" s="121">
        <v>0</v>
      </c>
    </row>
    <row r="103" spans="1:11" ht="30.75" hidden="1" customHeight="1" thickBot="1">
      <c r="A103" s="136" t="s">
        <v>205</v>
      </c>
      <c r="B103" s="117" t="s">
        <v>169</v>
      </c>
      <c r="C103" s="112" t="s">
        <v>189</v>
      </c>
      <c r="D103" s="112" t="s">
        <v>230</v>
      </c>
      <c r="E103" s="112" t="s">
        <v>230</v>
      </c>
      <c r="F103" s="110">
        <v>0</v>
      </c>
      <c r="G103" s="43" t="s">
        <v>220</v>
      </c>
      <c r="H103" s="43" t="s">
        <v>220</v>
      </c>
      <c r="I103" s="115">
        <v>53695.68</v>
      </c>
      <c r="J103" s="121">
        <f t="shared" si="18"/>
        <v>53700</v>
      </c>
      <c r="K103" s="124">
        <f>E103-F103</f>
        <v>53700</v>
      </c>
    </row>
    <row r="104" spans="1:11" ht="15" hidden="1" customHeight="1" thickBot="1">
      <c r="A104" s="55" t="s">
        <v>166</v>
      </c>
      <c r="B104" s="90">
        <v>225</v>
      </c>
      <c r="C104" s="2" t="s">
        <v>190</v>
      </c>
      <c r="D104" s="2" t="s">
        <v>225</v>
      </c>
      <c r="E104" s="2" t="s">
        <v>225</v>
      </c>
      <c r="F104" s="2" t="s">
        <v>193</v>
      </c>
      <c r="G104" s="43" t="s">
        <v>220</v>
      </c>
      <c r="H104" s="43" t="s">
        <v>220</v>
      </c>
      <c r="I104" s="115">
        <v>1895.68</v>
      </c>
      <c r="J104" s="121">
        <f t="shared" si="18"/>
        <v>1900</v>
      </c>
      <c r="K104" s="124">
        <f>E104-F104</f>
        <v>1900</v>
      </c>
    </row>
    <row r="105" spans="1:11" ht="15" hidden="1" customHeight="1" thickBot="1">
      <c r="A105" s="55" t="s">
        <v>166</v>
      </c>
      <c r="B105" s="90">
        <v>225</v>
      </c>
      <c r="C105" s="2" t="s">
        <v>228</v>
      </c>
      <c r="D105" s="2" t="s">
        <v>229</v>
      </c>
      <c r="E105" s="2" t="s">
        <v>229</v>
      </c>
      <c r="F105" s="2" t="s">
        <v>193</v>
      </c>
      <c r="G105" s="43" t="s">
        <v>220</v>
      </c>
      <c r="H105" s="43" t="s">
        <v>220</v>
      </c>
      <c r="I105" s="43" t="s">
        <v>229</v>
      </c>
      <c r="J105" s="121">
        <v>0</v>
      </c>
      <c r="K105" s="124">
        <f>E105-F105</f>
        <v>51800</v>
      </c>
    </row>
    <row r="106" spans="1:11" ht="25.5" hidden="1" customHeight="1" thickBot="1">
      <c r="A106" s="55" t="s">
        <v>204</v>
      </c>
      <c r="B106" s="90"/>
      <c r="C106" s="112" t="s">
        <v>203</v>
      </c>
      <c r="D106" s="110">
        <f>D107+D108</f>
        <v>41000</v>
      </c>
      <c r="E106" s="112" t="s">
        <v>231</v>
      </c>
      <c r="F106" s="110">
        <v>0</v>
      </c>
      <c r="G106" s="43" t="s">
        <v>220</v>
      </c>
      <c r="H106" s="43" t="s">
        <v>220</v>
      </c>
      <c r="I106" s="115">
        <v>41000</v>
      </c>
      <c r="J106" s="121">
        <v>0</v>
      </c>
      <c r="K106" s="124">
        <f>E106-F106</f>
        <v>41000</v>
      </c>
    </row>
    <row r="107" spans="1:11" ht="15" hidden="1" customHeight="1" thickBot="1">
      <c r="A107" s="55" t="s">
        <v>166</v>
      </c>
      <c r="B107" s="90">
        <v>225</v>
      </c>
      <c r="C107" s="2" t="s">
        <v>194</v>
      </c>
      <c r="D107" s="2" t="s">
        <v>187</v>
      </c>
      <c r="E107" s="2" t="s">
        <v>187</v>
      </c>
      <c r="F107" s="2" t="s">
        <v>193</v>
      </c>
      <c r="G107" s="43" t="s">
        <v>220</v>
      </c>
      <c r="H107" s="43" t="s">
        <v>220</v>
      </c>
      <c r="I107" s="115">
        <v>25000</v>
      </c>
      <c r="J107" s="121">
        <v>0</v>
      </c>
      <c r="K107" s="25" t="s">
        <v>226</v>
      </c>
    </row>
    <row r="108" spans="1:11" ht="15" hidden="1" customHeight="1" thickBot="1">
      <c r="A108" s="55" t="s">
        <v>159</v>
      </c>
      <c r="B108" s="90">
        <v>310</v>
      </c>
      <c r="C108" s="2" t="s">
        <v>227</v>
      </c>
      <c r="D108" s="2" t="s">
        <v>183</v>
      </c>
      <c r="E108" s="2" t="s">
        <v>183</v>
      </c>
      <c r="F108" s="2" t="s">
        <v>193</v>
      </c>
      <c r="G108" s="43" t="s">
        <v>220</v>
      </c>
      <c r="H108" s="43" t="s">
        <v>220</v>
      </c>
      <c r="I108" s="115" t="str">
        <f t="shared" ref="I108:I114" si="19">F108</f>
        <v>0</v>
      </c>
      <c r="J108" s="121">
        <f t="shared" ref="J108:J115" si="20">D108-F108</f>
        <v>16000</v>
      </c>
      <c r="K108" s="124">
        <f>E108-F108</f>
        <v>16000</v>
      </c>
    </row>
    <row r="109" spans="1:11" ht="22.5" hidden="1" customHeight="1" thickBot="1">
      <c r="A109" s="55" t="s">
        <v>337</v>
      </c>
      <c r="B109" s="90">
        <v>241</v>
      </c>
      <c r="C109" s="112" t="s">
        <v>375</v>
      </c>
      <c r="D109" s="112" t="s">
        <v>340</v>
      </c>
      <c r="E109" s="112" t="s">
        <v>340</v>
      </c>
      <c r="F109" s="2"/>
      <c r="G109" s="43" t="s">
        <v>220</v>
      </c>
      <c r="H109" s="43" t="s">
        <v>220</v>
      </c>
      <c r="I109" s="115">
        <f>F109</f>
        <v>0</v>
      </c>
      <c r="J109" s="121">
        <f>D109-F109</f>
        <v>2000</v>
      </c>
      <c r="K109" s="124">
        <f>E109-F109</f>
        <v>2000</v>
      </c>
    </row>
    <row r="110" spans="1:11" ht="22.5" customHeight="1" thickBot="1">
      <c r="A110" s="136" t="s">
        <v>202</v>
      </c>
      <c r="B110" s="90"/>
      <c r="C110" s="112" t="s">
        <v>423</v>
      </c>
      <c r="D110" s="110">
        <v>2812400</v>
      </c>
      <c r="E110" s="110">
        <v>2812400</v>
      </c>
      <c r="F110" s="110">
        <v>2266388.54</v>
      </c>
      <c r="G110" s="43" t="s">
        <v>220</v>
      </c>
      <c r="H110" s="43" t="s">
        <v>220</v>
      </c>
      <c r="I110" s="116">
        <f t="shared" si="19"/>
        <v>2266388.54</v>
      </c>
      <c r="J110" s="121">
        <f t="shared" si="20"/>
        <v>546011.46</v>
      </c>
      <c r="K110" s="124">
        <f>E110-F110</f>
        <v>546011.46</v>
      </c>
    </row>
    <row r="111" spans="1:11" ht="36.75" customHeight="1" thickBot="1">
      <c r="A111" s="140" t="s">
        <v>332</v>
      </c>
      <c r="B111" s="56"/>
      <c r="C111" s="112" t="s">
        <v>191</v>
      </c>
      <c r="D111" s="110">
        <v>2790000</v>
      </c>
      <c r="E111" s="110">
        <v>2790000</v>
      </c>
      <c r="F111" s="109">
        <v>2243998.54</v>
      </c>
      <c r="G111" s="43" t="s">
        <v>220</v>
      </c>
      <c r="H111" s="43" t="s">
        <v>220</v>
      </c>
      <c r="I111" s="115">
        <f t="shared" si="19"/>
        <v>2243998.54</v>
      </c>
      <c r="J111" s="121">
        <f t="shared" si="20"/>
        <v>546001.46</v>
      </c>
      <c r="K111" s="124">
        <f>E111-F111</f>
        <v>546001.46</v>
      </c>
    </row>
    <row r="112" spans="1:11" ht="39" customHeight="1" thickBot="1">
      <c r="A112" s="140" t="s">
        <v>333</v>
      </c>
      <c r="B112" s="90"/>
      <c r="C112" s="112" t="s">
        <v>334</v>
      </c>
      <c r="D112" s="109">
        <v>2790000</v>
      </c>
      <c r="E112" s="109">
        <v>2790000</v>
      </c>
      <c r="F112" s="110">
        <v>2243998.54</v>
      </c>
      <c r="G112" s="43" t="s">
        <v>220</v>
      </c>
      <c r="H112" s="43" t="s">
        <v>220</v>
      </c>
      <c r="I112" s="116">
        <f t="shared" si="19"/>
        <v>2243998.54</v>
      </c>
      <c r="J112" s="121">
        <f t="shared" si="20"/>
        <v>546001.46</v>
      </c>
      <c r="K112" s="124">
        <f t="shared" ref="K112:K125" si="21">E112-F112</f>
        <v>546001.46</v>
      </c>
    </row>
    <row r="113" spans="1:11" ht="27.75" customHeight="1" thickBot="1">
      <c r="A113" s="55" t="s">
        <v>335</v>
      </c>
      <c r="B113" s="90">
        <v>240</v>
      </c>
      <c r="C113" s="2" t="s">
        <v>336</v>
      </c>
      <c r="D113" s="109">
        <v>2790000</v>
      </c>
      <c r="E113" s="109">
        <v>2790000</v>
      </c>
      <c r="F113" s="109">
        <v>2243998.54</v>
      </c>
      <c r="G113" s="43" t="s">
        <v>220</v>
      </c>
      <c r="H113" s="43" t="s">
        <v>220</v>
      </c>
      <c r="I113" s="115">
        <v>2243998.54</v>
      </c>
      <c r="J113" s="121">
        <f t="shared" si="20"/>
        <v>546001.46</v>
      </c>
      <c r="K113" s="124">
        <f t="shared" si="21"/>
        <v>546001.46</v>
      </c>
    </row>
    <row r="114" spans="1:11" ht="22.5" customHeight="1" thickBot="1">
      <c r="A114" s="55" t="s">
        <v>337</v>
      </c>
      <c r="B114" s="90">
        <v>241</v>
      </c>
      <c r="C114" s="2" t="s">
        <v>338</v>
      </c>
      <c r="D114" s="109">
        <v>2790000</v>
      </c>
      <c r="E114" s="109">
        <v>2790000</v>
      </c>
      <c r="F114" s="2" t="s">
        <v>513</v>
      </c>
      <c r="G114" s="43" t="s">
        <v>220</v>
      </c>
      <c r="H114" s="43" t="s">
        <v>220</v>
      </c>
      <c r="I114" s="115" t="str">
        <f t="shared" si="19"/>
        <v>2243998,54</v>
      </c>
      <c r="J114" s="121">
        <f t="shared" si="20"/>
        <v>546001.46</v>
      </c>
      <c r="K114" s="124">
        <f>E114-F114</f>
        <v>546001.46</v>
      </c>
    </row>
    <row r="115" spans="1:11" ht="21.75" hidden="1" customHeight="1" thickBot="1">
      <c r="A115" s="55" t="s">
        <v>208</v>
      </c>
      <c r="B115" s="90">
        <v>310</v>
      </c>
      <c r="C115" s="2" t="s">
        <v>235</v>
      </c>
      <c r="D115" s="2" t="s">
        <v>232</v>
      </c>
      <c r="E115" s="2" t="s">
        <v>232</v>
      </c>
      <c r="F115" s="114" t="s">
        <v>193</v>
      </c>
      <c r="G115" s="43" t="s">
        <v>220</v>
      </c>
      <c r="H115" s="43" t="s">
        <v>220</v>
      </c>
      <c r="I115" s="130">
        <v>111.64</v>
      </c>
      <c r="J115" s="121">
        <f t="shared" si="20"/>
        <v>9850</v>
      </c>
      <c r="K115" s="124">
        <f t="shared" si="21"/>
        <v>9850</v>
      </c>
    </row>
    <row r="116" spans="1:11" ht="40.5" hidden="1" customHeight="1">
      <c r="A116" s="140" t="s">
        <v>200</v>
      </c>
      <c r="B116" s="90"/>
      <c r="C116" s="112" t="s">
        <v>239</v>
      </c>
      <c r="D116" s="118">
        <v>11000</v>
      </c>
      <c r="E116" s="118">
        <v>11000</v>
      </c>
      <c r="F116" s="110">
        <v>0</v>
      </c>
      <c r="G116" s="43" t="s">
        <v>220</v>
      </c>
      <c r="H116" s="43" t="s">
        <v>220</v>
      </c>
      <c r="I116" s="116">
        <v>11000</v>
      </c>
      <c r="J116" s="121">
        <f t="shared" ref="J116:J125" si="22">D116-F116</f>
        <v>11000</v>
      </c>
      <c r="K116" s="127">
        <f t="shared" si="21"/>
        <v>11000</v>
      </c>
    </row>
    <row r="117" spans="1:11" ht="15" hidden="1" customHeight="1">
      <c r="A117" s="55" t="s">
        <v>167</v>
      </c>
      <c r="B117" s="90">
        <v>290</v>
      </c>
      <c r="C117" s="2" t="s">
        <v>240</v>
      </c>
      <c r="D117" s="2" t="s">
        <v>195</v>
      </c>
      <c r="E117" s="2" t="s">
        <v>195</v>
      </c>
      <c r="F117" s="2" t="s">
        <v>193</v>
      </c>
      <c r="G117" s="43" t="s">
        <v>220</v>
      </c>
      <c r="H117" s="43" t="s">
        <v>220</v>
      </c>
      <c r="I117" s="115" t="str">
        <f>F117</f>
        <v>0</v>
      </c>
      <c r="J117" s="121">
        <f t="shared" si="22"/>
        <v>11000</v>
      </c>
      <c r="K117" s="127">
        <f t="shared" si="21"/>
        <v>11000</v>
      </c>
    </row>
    <row r="118" spans="1:11" ht="22.5" customHeight="1" thickBot="1">
      <c r="A118" s="55" t="s">
        <v>314</v>
      </c>
      <c r="B118" s="90">
        <v>225</v>
      </c>
      <c r="C118" s="2" t="s">
        <v>408</v>
      </c>
      <c r="D118" s="109">
        <v>20000</v>
      </c>
      <c r="E118" s="109">
        <v>20000</v>
      </c>
      <c r="F118" s="2" t="s">
        <v>391</v>
      </c>
      <c r="G118" s="43" t="s">
        <v>220</v>
      </c>
      <c r="H118" s="43" t="s">
        <v>220</v>
      </c>
      <c r="I118" s="115" t="str">
        <f>F118</f>
        <v>20000</v>
      </c>
      <c r="J118" s="121">
        <f>D118-F118</f>
        <v>0</v>
      </c>
      <c r="K118" s="124">
        <f>E118-F118</f>
        <v>0</v>
      </c>
    </row>
    <row r="119" spans="1:11" ht="22.5" customHeight="1">
      <c r="A119" s="55" t="s">
        <v>314</v>
      </c>
      <c r="B119" s="90">
        <v>225</v>
      </c>
      <c r="C119" s="2" t="s">
        <v>421</v>
      </c>
      <c r="D119" s="109">
        <v>2400</v>
      </c>
      <c r="E119" s="109">
        <v>2400</v>
      </c>
      <c r="F119" s="2" t="s">
        <v>428</v>
      </c>
      <c r="G119" s="43" t="s">
        <v>220</v>
      </c>
      <c r="H119" s="43" t="s">
        <v>220</v>
      </c>
      <c r="I119" s="115" t="str">
        <f>F119</f>
        <v>2390</v>
      </c>
      <c r="J119" s="121">
        <f t="shared" si="22"/>
        <v>10</v>
      </c>
      <c r="K119" s="124">
        <f>E119-F119</f>
        <v>10</v>
      </c>
    </row>
    <row r="120" spans="1:11" ht="39.75" customHeight="1">
      <c r="A120" s="140" t="s">
        <v>339</v>
      </c>
      <c r="B120" s="90">
        <v>0</v>
      </c>
      <c r="C120" s="112" t="s">
        <v>192</v>
      </c>
      <c r="D120" s="110">
        <v>42900</v>
      </c>
      <c r="E120" s="110">
        <v>42900</v>
      </c>
      <c r="F120" s="110">
        <v>39151.03</v>
      </c>
      <c r="G120" s="43" t="s">
        <v>220</v>
      </c>
      <c r="H120" s="43" t="s">
        <v>220</v>
      </c>
      <c r="I120" s="116">
        <f>F120</f>
        <v>39151.03</v>
      </c>
      <c r="J120" s="121">
        <f t="shared" si="22"/>
        <v>3748.9700000000012</v>
      </c>
      <c r="K120" s="127">
        <f t="shared" si="21"/>
        <v>3748.9700000000012</v>
      </c>
    </row>
    <row r="121" spans="1:11" ht="36.75" customHeight="1">
      <c r="A121" s="55" t="s">
        <v>217</v>
      </c>
      <c r="B121" s="90">
        <v>263</v>
      </c>
      <c r="C121" s="114" t="s">
        <v>354</v>
      </c>
      <c r="D121" s="135">
        <v>42900</v>
      </c>
      <c r="E121" s="135">
        <v>42900</v>
      </c>
      <c r="F121" s="110">
        <v>39151.03</v>
      </c>
      <c r="G121" s="43" t="s">
        <v>220</v>
      </c>
      <c r="H121" s="43" t="s">
        <v>220</v>
      </c>
      <c r="I121" s="116">
        <f>F121</f>
        <v>39151.03</v>
      </c>
      <c r="J121" s="121">
        <f t="shared" si="22"/>
        <v>3748.9700000000012</v>
      </c>
      <c r="K121" s="127">
        <f t="shared" si="21"/>
        <v>3748.9700000000012</v>
      </c>
    </row>
    <row r="122" spans="1:11" ht="40.5" customHeight="1">
      <c r="A122" s="140" t="s">
        <v>341</v>
      </c>
      <c r="B122" s="90"/>
      <c r="C122" s="112" t="s">
        <v>252</v>
      </c>
      <c r="D122" s="118">
        <v>12500</v>
      </c>
      <c r="E122" s="118">
        <v>12500</v>
      </c>
      <c r="F122" s="110">
        <v>11500</v>
      </c>
      <c r="G122" s="43" t="s">
        <v>220</v>
      </c>
      <c r="H122" s="43" t="s">
        <v>220</v>
      </c>
      <c r="I122" s="116">
        <v>11500</v>
      </c>
      <c r="J122" s="121">
        <f>D122-F122</f>
        <v>1000</v>
      </c>
      <c r="K122" s="127">
        <f>E122-F122</f>
        <v>1000</v>
      </c>
    </row>
    <row r="123" spans="1:11" ht="15.75" customHeight="1">
      <c r="A123" s="55" t="s">
        <v>167</v>
      </c>
      <c r="B123" s="90">
        <v>290</v>
      </c>
      <c r="C123" s="2" t="s">
        <v>342</v>
      </c>
      <c r="D123" s="2" t="s">
        <v>399</v>
      </c>
      <c r="E123" s="2" t="s">
        <v>399</v>
      </c>
      <c r="F123" s="2" t="s">
        <v>436</v>
      </c>
      <c r="G123" s="43" t="s">
        <v>220</v>
      </c>
      <c r="H123" s="43" t="s">
        <v>220</v>
      </c>
      <c r="I123" s="115" t="str">
        <f>F123</f>
        <v>11500</v>
      </c>
      <c r="J123" s="121">
        <f>D123-F123</f>
        <v>1000</v>
      </c>
      <c r="K123" s="127">
        <f>E123-F123</f>
        <v>1000</v>
      </c>
    </row>
    <row r="124" spans="1:11" s="137" customFormat="1" ht="58.5" hidden="1" customHeight="1">
      <c r="A124" s="140" t="s">
        <v>201</v>
      </c>
      <c r="B124" s="131"/>
      <c r="C124" s="112" t="s">
        <v>197</v>
      </c>
      <c r="D124" s="112" t="s">
        <v>186</v>
      </c>
      <c r="E124" s="112" t="s">
        <v>186</v>
      </c>
      <c r="F124" s="110">
        <v>0</v>
      </c>
      <c r="G124" s="111" t="s">
        <v>220</v>
      </c>
      <c r="H124" s="111" t="s">
        <v>220</v>
      </c>
      <c r="I124" s="111" t="s">
        <v>186</v>
      </c>
      <c r="J124" s="122">
        <f t="shared" si="22"/>
        <v>45100</v>
      </c>
      <c r="K124" s="129">
        <f t="shared" si="21"/>
        <v>45100</v>
      </c>
    </row>
    <row r="125" spans="1:11" ht="34.5" hidden="1" customHeight="1">
      <c r="A125" s="139" t="s">
        <v>218</v>
      </c>
      <c r="B125" s="90">
        <v>251</v>
      </c>
      <c r="C125" s="2" t="s">
        <v>196</v>
      </c>
      <c r="D125" s="2" t="s">
        <v>186</v>
      </c>
      <c r="E125" s="2" t="s">
        <v>186</v>
      </c>
      <c r="F125" s="2" t="s">
        <v>193</v>
      </c>
      <c r="G125" s="43" t="s">
        <v>220</v>
      </c>
      <c r="H125" s="43" t="s">
        <v>220</v>
      </c>
      <c r="I125" s="43" t="s">
        <v>186</v>
      </c>
      <c r="J125" s="121">
        <f t="shared" si="22"/>
        <v>45100</v>
      </c>
      <c r="K125" s="127">
        <f t="shared" si="21"/>
        <v>45100</v>
      </c>
    </row>
    <row r="126" spans="1:11" ht="15" customHeight="1" thickBot="1">
      <c r="A126" s="67" t="s">
        <v>220</v>
      </c>
      <c r="B126" s="67"/>
      <c r="C126" s="142" t="s">
        <v>220</v>
      </c>
      <c r="D126" s="142" t="s">
        <v>220</v>
      </c>
      <c r="E126" s="142" t="s">
        <v>220</v>
      </c>
      <c r="F126" s="142" t="s">
        <v>220</v>
      </c>
      <c r="G126" s="68" t="s">
        <v>220</v>
      </c>
      <c r="H126" s="68" t="s">
        <v>220</v>
      </c>
      <c r="I126" s="68" t="s">
        <v>193</v>
      </c>
      <c r="J126" s="91" t="s">
        <v>193</v>
      </c>
      <c r="K126" s="69" t="s">
        <v>193</v>
      </c>
    </row>
    <row r="127" spans="1:11" ht="15" hidden="1" customHeight="1" thickBot="1">
      <c r="A127" s="67" t="s">
        <v>220</v>
      </c>
      <c r="B127" s="67" t="s">
        <v>219</v>
      </c>
      <c r="C127" s="142" t="s">
        <v>248</v>
      </c>
      <c r="D127" s="143" t="s">
        <v>187</v>
      </c>
      <c r="E127" s="143" t="s">
        <v>187</v>
      </c>
      <c r="F127" s="146">
        <v>3720</v>
      </c>
      <c r="G127" s="68" t="s">
        <v>220</v>
      </c>
      <c r="H127" s="68" t="s">
        <v>220</v>
      </c>
      <c r="I127" s="68" t="s">
        <v>249</v>
      </c>
      <c r="J127" s="147">
        <f>D127-F127</f>
        <v>21280</v>
      </c>
      <c r="K127" s="148">
        <f>E127-F127</f>
        <v>21280</v>
      </c>
    </row>
    <row r="128" spans="1:11" ht="11.25" customHeight="1" thickBot="1">
      <c r="A128" s="105"/>
      <c r="B128" s="92"/>
      <c r="C128" s="93" t="s">
        <v>220</v>
      </c>
      <c r="D128" s="93" t="s">
        <v>220</v>
      </c>
      <c r="E128" s="93" t="s">
        <v>220</v>
      </c>
      <c r="F128" s="93" t="s">
        <v>220</v>
      </c>
      <c r="G128" s="93"/>
      <c r="H128" s="93"/>
      <c r="I128" s="93"/>
      <c r="J128" s="93"/>
      <c r="K128" s="93"/>
    </row>
    <row r="129" spans="1:11" ht="27" customHeight="1" thickBot="1">
      <c r="A129" s="104" t="s">
        <v>95</v>
      </c>
      <c r="B129" s="99">
        <v>450</v>
      </c>
      <c r="C129" s="94" t="s">
        <v>54</v>
      </c>
      <c r="D129" s="94" t="s">
        <v>54</v>
      </c>
      <c r="E129" s="94" t="s">
        <v>54</v>
      </c>
      <c r="F129" s="94" t="s">
        <v>516</v>
      </c>
      <c r="G129" s="95" t="s">
        <v>220</v>
      </c>
      <c r="H129" s="95" t="s">
        <v>220</v>
      </c>
      <c r="I129" s="151" t="str">
        <f>F129</f>
        <v>687482,37</v>
      </c>
      <c r="J129" s="96" t="s">
        <v>54</v>
      </c>
      <c r="K129" s="97" t="s">
        <v>54</v>
      </c>
    </row>
  </sheetData>
  <mergeCells count="1">
    <mergeCell ref="F3:I4"/>
  </mergeCells>
  <phoneticPr fontId="2" type="noConversion"/>
  <pageMargins left="0.39370078740157483" right="0.39370078740157483" top="0.78740157480314965" bottom="0.39370078740157483" header="0.51181102362204722" footer="0.31496062992125984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9"/>
  <sheetViews>
    <sheetView showGridLines="0" tabSelected="1" zoomScaleSheetLayoutView="120" workbookViewId="0">
      <selection activeCell="F123" sqref="F123"/>
    </sheetView>
  </sheetViews>
  <sheetFormatPr defaultRowHeight="12.75"/>
  <cols>
    <col min="1" max="1" width="30.7109375" style="3" customWidth="1"/>
    <col min="2" max="2" width="4.5703125" style="3" customWidth="1"/>
    <col min="3" max="3" width="25.28515625" style="3" customWidth="1"/>
    <col min="4" max="4" width="18.28515625" style="1" customWidth="1"/>
    <col min="5" max="5" width="14.140625" style="1" customWidth="1"/>
    <col min="6" max="6" width="13.140625" style="1" customWidth="1"/>
    <col min="7" max="7" width="12.42578125" style="1" customWidth="1"/>
    <col min="8" max="8" width="13.42578125" style="1" customWidth="1"/>
    <col min="9" max="9" width="16.140625" customWidth="1"/>
  </cols>
  <sheetData>
    <row r="1" spans="1:9" ht="14.25" customHeight="1">
      <c r="A1" s="167" t="s">
        <v>88</v>
      </c>
      <c r="B1" s="168"/>
      <c r="C1" s="168"/>
      <c r="D1" s="168"/>
      <c r="E1" s="168"/>
      <c r="F1" s="168"/>
      <c r="G1" s="168"/>
      <c r="H1" s="168"/>
    </row>
    <row r="2" spans="1:9" ht="12" customHeight="1">
      <c r="A2" s="167" t="s">
        <v>112</v>
      </c>
      <c r="B2" s="168"/>
      <c r="C2" s="168"/>
      <c r="D2" s="168"/>
      <c r="E2" s="168"/>
      <c r="F2" s="168"/>
      <c r="G2" s="168"/>
      <c r="H2" s="168"/>
      <c r="I2" s="4"/>
    </row>
    <row r="3" spans="1:9" ht="12" customHeight="1">
      <c r="A3" s="167" t="s">
        <v>86</v>
      </c>
      <c r="B3" s="168"/>
      <c r="C3" s="168"/>
      <c r="D3" s="168"/>
      <c r="E3" s="168"/>
      <c r="F3" s="168"/>
      <c r="G3" s="168"/>
      <c r="H3" s="169"/>
      <c r="I3" s="85"/>
    </row>
    <row r="4" spans="1:9" ht="12.75" customHeight="1" thickBot="1">
      <c r="A4" s="170" t="s">
        <v>87</v>
      </c>
      <c r="B4" s="171"/>
      <c r="C4" s="171"/>
      <c r="D4" s="171"/>
      <c r="E4" s="171"/>
      <c r="F4" s="171"/>
      <c r="G4" s="171"/>
      <c r="I4" s="106" t="s">
        <v>6</v>
      </c>
    </row>
    <row r="5" spans="1:9" ht="12.75" customHeight="1">
      <c r="A5" s="100"/>
      <c r="B5" s="101"/>
      <c r="C5" s="101"/>
      <c r="D5" s="101"/>
      <c r="E5" s="101"/>
      <c r="F5" s="101"/>
      <c r="G5" s="101"/>
      <c r="H5" s="13" t="s">
        <v>32</v>
      </c>
      <c r="I5" s="107" t="s">
        <v>59</v>
      </c>
    </row>
    <row r="6" spans="1:9" s="126" customFormat="1" ht="14.1" customHeight="1">
      <c r="A6" s="128" t="s">
        <v>175</v>
      </c>
      <c r="B6" s="128"/>
      <c r="D6" s="128" t="s">
        <v>483</v>
      </c>
      <c r="E6" s="128"/>
      <c r="F6" s="128"/>
      <c r="G6" s="128"/>
      <c r="H6" s="128" t="s">
        <v>28</v>
      </c>
      <c r="I6" s="21" t="s">
        <v>484</v>
      </c>
    </row>
    <row r="7" spans="1:9" ht="18" customHeight="1">
      <c r="A7" s="14" t="s">
        <v>105</v>
      </c>
      <c r="B7" s="14"/>
      <c r="C7" s="15"/>
      <c r="D7" s="13"/>
      <c r="E7" s="13"/>
      <c r="F7" s="13"/>
      <c r="G7" s="13"/>
      <c r="H7" s="14"/>
      <c r="I7" s="102"/>
    </row>
    <row r="8" spans="1:9" ht="9.75" customHeight="1">
      <c r="A8" s="14" t="s">
        <v>106</v>
      </c>
      <c r="B8" s="14"/>
      <c r="C8" s="14"/>
      <c r="D8" s="13"/>
      <c r="E8" s="13"/>
      <c r="F8" s="13"/>
      <c r="G8" s="13"/>
      <c r="H8" s="14"/>
      <c r="I8" s="22"/>
    </row>
    <row r="9" spans="1:9" ht="9.75" customHeight="1">
      <c r="A9" s="14" t="s">
        <v>107</v>
      </c>
      <c r="B9" s="14"/>
      <c r="C9" s="14"/>
      <c r="D9" s="13"/>
      <c r="E9" s="13"/>
      <c r="F9" s="13"/>
      <c r="G9" s="13"/>
      <c r="H9" s="14" t="s">
        <v>26</v>
      </c>
      <c r="I9" s="22" t="s">
        <v>113</v>
      </c>
    </row>
    <row r="10" spans="1:9" ht="9.75" customHeight="1">
      <c r="A10" s="14" t="s">
        <v>99</v>
      </c>
      <c r="B10"/>
      <c r="C10" s="18"/>
      <c r="D10" s="18" t="s">
        <v>155</v>
      </c>
      <c r="E10" s="18"/>
      <c r="F10" s="18"/>
      <c r="G10" s="18"/>
      <c r="H10" s="14" t="s">
        <v>96</v>
      </c>
      <c r="I10" s="21" t="s">
        <v>178</v>
      </c>
    </row>
    <row r="11" spans="1:9" ht="15.75" customHeight="1">
      <c r="A11" s="14" t="s">
        <v>55</v>
      </c>
      <c r="B11" s="14"/>
      <c r="C11" s="14"/>
      <c r="D11" s="13" t="s">
        <v>182</v>
      </c>
      <c r="E11" s="13"/>
      <c r="F11" s="13"/>
      <c r="G11" s="13"/>
      <c r="H11" s="14" t="s">
        <v>85</v>
      </c>
      <c r="I11" s="22" t="s">
        <v>114</v>
      </c>
    </row>
    <row r="12" spans="1:9" ht="14.1" customHeight="1">
      <c r="A12" s="14" t="s">
        <v>65</v>
      </c>
      <c r="B12" s="14"/>
      <c r="C12" s="14"/>
      <c r="D12" s="13"/>
      <c r="E12" s="13"/>
      <c r="F12" s="13"/>
      <c r="G12" s="13"/>
      <c r="H12" s="14"/>
      <c r="I12" s="82"/>
    </row>
    <row r="13" spans="1:9" ht="14.1" customHeight="1" thickBot="1">
      <c r="A13" s="14" t="s">
        <v>1</v>
      </c>
      <c r="B13" s="14"/>
      <c r="C13" s="14"/>
      <c r="D13" s="13"/>
      <c r="E13" s="13"/>
      <c r="F13" s="13"/>
      <c r="G13" s="13"/>
      <c r="H13" s="14" t="s">
        <v>27</v>
      </c>
      <c r="I13" s="23" t="s">
        <v>0</v>
      </c>
    </row>
    <row r="14" spans="1:9" ht="14.25" customHeight="1">
      <c r="B14" s="48"/>
      <c r="C14" s="48" t="s">
        <v>43</v>
      </c>
      <c r="D14" s="13"/>
      <c r="E14" s="13"/>
      <c r="F14" s="13"/>
      <c r="G14" s="13"/>
      <c r="H14" s="13"/>
      <c r="I14" s="28"/>
    </row>
    <row r="15" spans="1:9" ht="5.25" customHeight="1">
      <c r="A15" s="47"/>
      <c r="B15" s="47"/>
      <c r="C15" s="16"/>
      <c r="D15" s="17"/>
      <c r="E15" s="17"/>
      <c r="F15" s="17"/>
      <c r="G15" s="17"/>
      <c r="H15" s="17"/>
      <c r="I15" s="18"/>
    </row>
    <row r="16" spans="1:9" ht="12.75" customHeight="1">
      <c r="A16" s="8"/>
      <c r="B16" s="9"/>
      <c r="C16" s="33"/>
      <c r="D16" s="7"/>
      <c r="E16" s="35"/>
      <c r="F16" s="44" t="s">
        <v>9</v>
      </c>
      <c r="G16" s="36"/>
      <c r="H16" s="45"/>
      <c r="I16" s="19"/>
    </row>
    <row r="17" spans="1:9" ht="9.9499999999999993" customHeight="1">
      <c r="A17" s="9"/>
      <c r="B17" s="9" t="s">
        <v>23</v>
      </c>
      <c r="C17" s="33" t="s">
        <v>100</v>
      </c>
      <c r="D17" s="7" t="s">
        <v>81</v>
      </c>
      <c r="E17" s="40" t="s">
        <v>108</v>
      </c>
      <c r="F17" s="46" t="s">
        <v>10</v>
      </c>
      <c r="G17" s="40" t="s">
        <v>13</v>
      </c>
      <c r="H17" s="39"/>
      <c r="I17" s="19" t="s">
        <v>4</v>
      </c>
    </row>
    <row r="18" spans="1:9" ht="9.9499999999999993" customHeight="1">
      <c r="A18" s="9" t="s">
        <v>7</v>
      </c>
      <c r="B18" s="9" t="s">
        <v>24</v>
      </c>
      <c r="C18" s="33" t="s">
        <v>101</v>
      </c>
      <c r="D18" s="7" t="s">
        <v>82</v>
      </c>
      <c r="E18" s="41" t="s">
        <v>109</v>
      </c>
      <c r="F18" s="7" t="s">
        <v>11</v>
      </c>
      <c r="G18" s="7" t="s">
        <v>14</v>
      </c>
      <c r="H18" s="7" t="s">
        <v>15</v>
      </c>
      <c r="I18" s="19" t="s">
        <v>5</v>
      </c>
    </row>
    <row r="19" spans="1:9" ht="9.9499999999999993" customHeight="1">
      <c r="A19" s="8"/>
      <c r="B19" s="9" t="s">
        <v>25</v>
      </c>
      <c r="C19" s="33" t="s">
        <v>102</v>
      </c>
      <c r="D19" s="7" t="s">
        <v>5</v>
      </c>
      <c r="E19" s="41" t="s">
        <v>110</v>
      </c>
      <c r="F19" s="7" t="s">
        <v>12</v>
      </c>
      <c r="G19" s="7"/>
      <c r="H19" s="7"/>
      <c r="I19" s="19"/>
    </row>
    <row r="20" spans="1:9" ht="9.9499999999999993" customHeight="1">
      <c r="A20" s="8"/>
      <c r="B20" s="9"/>
      <c r="C20" s="9"/>
      <c r="D20" s="7"/>
      <c r="E20" s="41"/>
      <c r="F20" s="7"/>
      <c r="G20" s="7"/>
      <c r="H20" s="7"/>
      <c r="I20" s="19"/>
    </row>
    <row r="21" spans="1:9" ht="9.9499999999999993" customHeight="1" thickBot="1">
      <c r="A21" s="5">
        <v>1</v>
      </c>
      <c r="B21" s="12">
        <v>2</v>
      </c>
      <c r="C21" s="12">
        <v>3</v>
      </c>
      <c r="D21" s="6" t="s">
        <v>2</v>
      </c>
      <c r="E21" s="42" t="s">
        <v>3</v>
      </c>
      <c r="F21" s="6" t="s">
        <v>16</v>
      </c>
      <c r="G21" s="6" t="s">
        <v>17</v>
      </c>
      <c r="H21" s="6" t="s">
        <v>18</v>
      </c>
      <c r="I21" s="20" t="s">
        <v>19</v>
      </c>
    </row>
    <row r="22" spans="1:9" ht="15.95" customHeight="1">
      <c r="A22" s="54" t="s">
        <v>22</v>
      </c>
      <c r="B22" s="60" t="s">
        <v>36</v>
      </c>
      <c r="C22" s="63" t="s">
        <v>54</v>
      </c>
      <c r="D22" s="110">
        <f>D24+D33</f>
        <v>7568500</v>
      </c>
      <c r="E22" s="110">
        <f>E24+E33</f>
        <v>6891608.1700000009</v>
      </c>
      <c r="F22" s="43" t="s">
        <v>220</v>
      </c>
      <c r="G22" s="111" t="s">
        <v>220</v>
      </c>
      <c r="H22" s="116">
        <f>E22</f>
        <v>6891608.1700000009</v>
      </c>
      <c r="I22" s="123">
        <f>D22-E22</f>
        <v>676891.82999999914</v>
      </c>
    </row>
    <row r="23" spans="1:9" ht="15.95" customHeight="1">
      <c r="A23" s="98" t="s">
        <v>8</v>
      </c>
      <c r="B23" s="61"/>
      <c r="C23" s="64"/>
      <c r="D23" s="2" t="s">
        <v>220</v>
      </c>
      <c r="E23" s="2" t="s">
        <v>220</v>
      </c>
      <c r="F23" s="43" t="s">
        <v>220</v>
      </c>
      <c r="G23" s="43" t="s">
        <v>220</v>
      </c>
      <c r="H23" s="43" t="s">
        <v>220</v>
      </c>
      <c r="I23" s="25" t="s">
        <v>220</v>
      </c>
    </row>
    <row r="24" spans="1:9" ht="15.95" customHeight="1">
      <c r="A24" s="55" t="s">
        <v>115</v>
      </c>
      <c r="B24" s="61"/>
      <c r="C24" s="43" t="s">
        <v>151</v>
      </c>
      <c r="D24" s="110">
        <f>D26+D27+D28+D30+D31+D32</f>
        <v>3758900</v>
      </c>
      <c r="E24" s="110">
        <f>E26+E28+E29+E30+E31+E32</f>
        <v>3623687</v>
      </c>
      <c r="F24" s="43" t="s">
        <v>220</v>
      </c>
      <c r="G24" s="43" t="s">
        <v>220</v>
      </c>
      <c r="H24" s="116">
        <f>E24</f>
        <v>3623687</v>
      </c>
      <c r="I24" s="129">
        <f>D24-E24</f>
        <v>135213</v>
      </c>
    </row>
    <row r="25" spans="1:9" ht="15.95" customHeight="1">
      <c r="A25" s="98" t="s">
        <v>8</v>
      </c>
      <c r="B25" s="61"/>
      <c r="C25" s="64"/>
      <c r="D25" s="2"/>
      <c r="E25" s="2"/>
      <c r="F25" s="43" t="s">
        <v>220</v>
      </c>
      <c r="G25" s="43" t="s">
        <v>220</v>
      </c>
      <c r="H25" s="43" t="s">
        <v>220</v>
      </c>
      <c r="I25" s="25" t="s">
        <v>220</v>
      </c>
    </row>
    <row r="26" spans="1:9" ht="15.95" customHeight="1">
      <c r="A26" s="55"/>
      <c r="B26" s="61"/>
      <c r="C26" s="43" t="s">
        <v>116</v>
      </c>
      <c r="D26" s="114" t="s">
        <v>382</v>
      </c>
      <c r="E26" s="109">
        <v>2616800</v>
      </c>
      <c r="F26" s="43" t="s">
        <v>220</v>
      </c>
      <c r="G26" s="43" t="s">
        <v>220</v>
      </c>
      <c r="H26" s="115">
        <f>E26</f>
        <v>2616800</v>
      </c>
      <c r="I26" s="127">
        <f>D26-E26</f>
        <v>0</v>
      </c>
    </row>
    <row r="27" spans="1:9" ht="15.95" customHeight="1">
      <c r="A27" s="55"/>
      <c r="B27" s="56"/>
      <c r="C27" s="43" t="s">
        <v>117</v>
      </c>
      <c r="D27" s="114" t="s">
        <v>193</v>
      </c>
      <c r="E27" s="2" t="s">
        <v>193</v>
      </c>
      <c r="F27" s="43" t="s">
        <v>220</v>
      </c>
      <c r="G27" s="43" t="s">
        <v>220</v>
      </c>
      <c r="H27" s="43" t="s">
        <v>220</v>
      </c>
      <c r="I27" s="127">
        <v>0</v>
      </c>
    </row>
    <row r="28" spans="1:9" ht="15.95" customHeight="1">
      <c r="A28" s="55"/>
      <c r="B28" s="56"/>
      <c r="C28" s="43" t="s">
        <v>118</v>
      </c>
      <c r="D28" s="114" t="s">
        <v>383</v>
      </c>
      <c r="E28" s="2" t="s">
        <v>383</v>
      </c>
      <c r="F28" s="43" t="s">
        <v>220</v>
      </c>
      <c r="G28" s="43" t="s">
        <v>220</v>
      </c>
      <c r="H28" s="43" t="s">
        <v>383</v>
      </c>
      <c r="I28" s="127">
        <v>0</v>
      </c>
    </row>
    <row r="29" spans="1:9" ht="15.95" hidden="1" customHeight="1">
      <c r="A29" s="55"/>
      <c r="B29" s="56"/>
      <c r="C29" s="43" t="s">
        <v>222</v>
      </c>
      <c r="D29" s="2" t="s">
        <v>223</v>
      </c>
      <c r="E29" s="2" t="s">
        <v>193</v>
      </c>
      <c r="F29" s="43" t="s">
        <v>220</v>
      </c>
      <c r="G29" s="43" t="s">
        <v>220</v>
      </c>
      <c r="H29" s="115" t="s">
        <v>220</v>
      </c>
      <c r="I29" s="25" t="s">
        <v>193</v>
      </c>
    </row>
    <row r="30" spans="1:9" ht="15.95" customHeight="1">
      <c r="A30" s="55"/>
      <c r="B30" s="56"/>
      <c r="C30" s="43" t="s">
        <v>119</v>
      </c>
      <c r="D30" s="2" t="s">
        <v>193</v>
      </c>
      <c r="E30" s="2" t="s">
        <v>193</v>
      </c>
      <c r="F30" s="43" t="s">
        <v>220</v>
      </c>
      <c r="G30" s="43" t="s">
        <v>220</v>
      </c>
      <c r="H30" s="43"/>
      <c r="I30" s="127"/>
    </row>
    <row r="31" spans="1:9" ht="15.95" customHeight="1">
      <c r="A31" s="55"/>
      <c r="B31" s="56"/>
      <c r="C31" s="43" t="s">
        <v>242</v>
      </c>
      <c r="D31" s="2" t="s">
        <v>79</v>
      </c>
      <c r="E31" s="2" t="s">
        <v>79</v>
      </c>
      <c r="F31" s="43" t="s">
        <v>220</v>
      </c>
      <c r="G31" s="43" t="s">
        <v>220</v>
      </c>
      <c r="H31" s="43" t="s">
        <v>79</v>
      </c>
      <c r="I31" s="25" t="s">
        <v>226</v>
      </c>
    </row>
    <row r="32" spans="1:9" ht="15.95" customHeight="1">
      <c r="A32" s="55"/>
      <c r="B32" s="56"/>
      <c r="C32" s="43" t="s">
        <v>177</v>
      </c>
      <c r="D32" s="114" t="s">
        <v>424</v>
      </c>
      <c r="E32" s="2" t="s">
        <v>485</v>
      </c>
      <c r="F32" s="43" t="s">
        <v>220</v>
      </c>
      <c r="G32" s="43" t="s">
        <v>220</v>
      </c>
      <c r="H32" s="115" t="str">
        <f>E32</f>
        <v>857387</v>
      </c>
      <c r="I32" s="127">
        <f>D32-E32</f>
        <v>135213</v>
      </c>
    </row>
    <row r="33" spans="1:9" ht="15.95" customHeight="1">
      <c r="A33" s="55" t="s">
        <v>120</v>
      </c>
      <c r="B33" s="56"/>
      <c r="C33" s="43" t="s">
        <v>123</v>
      </c>
      <c r="D33" s="110">
        <f>D34+D41+D54+D63+D68+D73+D78+D86+D85+D80+D81</f>
        <v>3809600</v>
      </c>
      <c r="E33" s="110">
        <f>E34+E41+E54+E63+E68+E73+E39+E78+E85+E75+E76+E77+E40+E87+E37+E38+E81+E80</f>
        <v>3267921.1700000009</v>
      </c>
      <c r="F33" s="43" t="s">
        <v>220</v>
      </c>
      <c r="G33" s="43" t="s">
        <v>220</v>
      </c>
      <c r="H33" s="116">
        <f>E33</f>
        <v>3267921.1700000009</v>
      </c>
      <c r="I33" s="127">
        <f>D33-E33</f>
        <v>541678.82999999914</v>
      </c>
    </row>
    <row r="34" spans="1:9" ht="15.95" customHeight="1">
      <c r="A34" s="55"/>
      <c r="B34" s="56"/>
      <c r="C34" s="43" t="s">
        <v>180</v>
      </c>
      <c r="D34" s="2" t="s">
        <v>385</v>
      </c>
      <c r="E34" s="2" t="s">
        <v>493</v>
      </c>
      <c r="F34" s="43" t="s">
        <v>220</v>
      </c>
      <c r="G34" s="43" t="s">
        <v>220</v>
      </c>
      <c r="H34" s="43" t="s">
        <v>450</v>
      </c>
      <c r="I34" s="127">
        <f>D34-E34</f>
        <v>284357.93999999994</v>
      </c>
    </row>
    <row r="35" spans="1:9" ht="15.95" hidden="1" customHeight="1">
      <c r="A35" s="55"/>
      <c r="B35" s="56"/>
      <c r="C35" s="43" t="s">
        <v>344</v>
      </c>
      <c r="D35" s="2" t="s">
        <v>220</v>
      </c>
      <c r="E35" s="2" t="s">
        <v>368</v>
      </c>
      <c r="F35" s="43" t="s">
        <v>220</v>
      </c>
      <c r="G35" s="43" t="s">
        <v>220</v>
      </c>
      <c r="H35" s="115" t="str">
        <f>E35</f>
        <v>1071,08</v>
      </c>
      <c r="I35" s="127">
        <v>0</v>
      </c>
    </row>
    <row r="36" spans="1:9" ht="15.95" customHeight="1">
      <c r="A36" s="55" t="s">
        <v>121</v>
      </c>
      <c r="B36" s="56"/>
      <c r="C36" s="43" t="s">
        <v>343</v>
      </c>
      <c r="D36" s="112" t="s">
        <v>220</v>
      </c>
      <c r="E36" s="110" t="s">
        <v>220</v>
      </c>
      <c r="F36" s="43" t="s">
        <v>220</v>
      </c>
      <c r="G36" s="43" t="s">
        <v>220</v>
      </c>
      <c r="H36" s="115" t="str">
        <f t="shared" ref="H36:H43" si="0">E36</f>
        <v>-</v>
      </c>
      <c r="I36" s="127">
        <v>0</v>
      </c>
    </row>
    <row r="37" spans="1:9" ht="15.95" customHeight="1">
      <c r="A37" s="55"/>
      <c r="B37" s="56"/>
      <c r="C37" s="43" t="s">
        <v>344</v>
      </c>
      <c r="D37" s="2" t="s">
        <v>220</v>
      </c>
      <c r="E37" s="2" t="s">
        <v>193</v>
      </c>
      <c r="F37" s="43" t="s">
        <v>220</v>
      </c>
      <c r="G37" s="43" t="s">
        <v>220</v>
      </c>
      <c r="H37" s="115" t="str">
        <f>E37</f>
        <v>0</v>
      </c>
      <c r="I37" s="127">
        <v>0</v>
      </c>
    </row>
    <row r="38" spans="1:9" ht="15.95" customHeight="1">
      <c r="A38" s="55"/>
      <c r="B38" s="56"/>
      <c r="C38" s="43" t="s">
        <v>381</v>
      </c>
      <c r="D38" s="2" t="s">
        <v>220</v>
      </c>
      <c r="E38" s="2" t="s">
        <v>401</v>
      </c>
      <c r="F38" s="43" t="s">
        <v>220</v>
      </c>
      <c r="G38" s="43" t="s">
        <v>220</v>
      </c>
      <c r="H38" s="115" t="str">
        <f>E38</f>
        <v>105,40</v>
      </c>
      <c r="I38" s="127">
        <v>0</v>
      </c>
    </row>
    <row r="39" spans="1:9" ht="15.95" customHeight="1">
      <c r="A39" s="55"/>
      <c r="B39" s="56"/>
      <c r="C39" s="43" t="s">
        <v>369</v>
      </c>
      <c r="D39" s="2" t="s">
        <v>220</v>
      </c>
      <c r="E39" s="2" t="s">
        <v>193</v>
      </c>
      <c r="F39" s="43" t="s">
        <v>220</v>
      </c>
      <c r="G39" s="43" t="s">
        <v>220</v>
      </c>
      <c r="H39" s="115" t="str">
        <f t="shared" si="0"/>
        <v>0</v>
      </c>
      <c r="I39" s="127">
        <v>0</v>
      </c>
    </row>
    <row r="40" spans="1:9" ht="15.95" customHeight="1">
      <c r="A40" s="55"/>
      <c r="B40" s="56"/>
      <c r="C40" s="43" t="s">
        <v>359</v>
      </c>
      <c r="D40" s="2" t="s">
        <v>220</v>
      </c>
      <c r="E40" s="2" t="s">
        <v>425</v>
      </c>
      <c r="F40" s="43" t="s">
        <v>220</v>
      </c>
      <c r="G40" s="43" t="s">
        <v>220</v>
      </c>
      <c r="H40" s="115" t="str">
        <f t="shared" si="0"/>
        <v>7378</v>
      </c>
      <c r="I40" s="25" t="s">
        <v>193</v>
      </c>
    </row>
    <row r="41" spans="1:9" ht="15.95" customHeight="1" thickBot="1">
      <c r="A41" s="103"/>
      <c r="B41" s="62"/>
      <c r="C41" s="113" t="s">
        <v>245</v>
      </c>
      <c r="D41" s="113" t="s">
        <v>475</v>
      </c>
      <c r="E41" s="108">
        <f>E42+E50+E48+E49</f>
        <v>7286.15</v>
      </c>
      <c r="F41" s="30" t="s">
        <v>221</v>
      </c>
      <c r="G41" s="30" t="s">
        <v>221</v>
      </c>
      <c r="H41" s="125">
        <f t="shared" si="0"/>
        <v>7286.15</v>
      </c>
      <c r="I41" s="138">
        <f>D41-E41</f>
        <v>1813.8500000000004</v>
      </c>
    </row>
    <row r="42" spans="1:9" ht="15.95" customHeight="1" thickBot="1">
      <c r="A42" s="103" t="s">
        <v>122</v>
      </c>
      <c r="B42" s="62"/>
      <c r="C42" s="30" t="s">
        <v>124</v>
      </c>
      <c r="D42" s="145" t="s">
        <v>474</v>
      </c>
      <c r="E42" s="108">
        <f>E45+E46+E47+E44</f>
        <v>2847.16</v>
      </c>
      <c r="F42" s="30" t="s">
        <v>220</v>
      </c>
      <c r="G42" s="30" t="s">
        <v>220</v>
      </c>
      <c r="H42" s="108">
        <f t="shared" si="0"/>
        <v>2847.16</v>
      </c>
      <c r="I42" s="138">
        <f>D42-E42</f>
        <v>1852.8400000000001</v>
      </c>
    </row>
    <row r="43" spans="1:9" ht="15.95" customHeight="1" thickBot="1">
      <c r="A43" s="103"/>
      <c r="B43" s="62"/>
      <c r="C43" s="30" t="s">
        <v>125</v>
      </c>
      <c r="D43" s="145" t="s">
        <v>220</v>
      </c>
      <c r="E43" s="30" t="s">
        <v>220</v>
      </c>
      <c r="F43" s="30" t="s">
        <v>220</v>
      </c>
      <c r="G43" s="30" t="s">
        <v>220</v>
      </c>
      <c r="H43" s="125" t="str">
        <f t="shared" si="0"/>
        <v>-</v>
      </c>
      <c r="I43" s="138">
        <v>0</v>
      </c>
    </row>
    <row r="44" spans="1:9" ht="15.95" customHeight="1" thickBot="1">
      <c r="A44" s="103"/>
      <c r="B44" s="62"/>
      <c r="C44" s="30" t="s">
        <v>250</v>
      </c>
      <c r="D44" s="30" t="s">
        <v>220</v>
      </c>
      <c r="E44" s="30" t="s">
        <v>449</v>
      </c>
      <c r="F44" s="30" t="s">
        <v>221</v>
      </c>
      <c r="G44" s="30" t="s">
        <v>221</v>
      </c>
      <c r="H44" s="30" t="s">
        <v>449</v>
      </c>
      <c r="I44" s="31" t="s">
        <v>193</v>
      </c>
    </row>
    <row r="45" spans="1:9" ht="15.95" customHeight="1" thickBot="1">
      <c r="A45" s="103"/>
      <c r="B45" s="62"/>
      <c r="C45" s="30" t="s">
        <v>360</v>
      </c>
      <c r="D45" s="30" t="s">
        <v>220</v>
      </c>
      <c r="E45" s="30" t="s">
        <v>193</v>
      </c>
      <c r="F45" s="30" t="s">
        <v>221</v>
      </c>
      <c r="G45" s="30" t="s">
        <v>221</v>
      </c>
      <c r="H45" s="30" t="s">
        <v>193</v>
      </c>
      <c r="I45" s="31" t="s">
        <v>193</v>
      </c>
    </row>
    <row r="46" spans="1:9" ht="15.95" customHeight="1" thickBot="1">
      <c r="A46" s="103"/>
      <c r="B46" s="62"/>
      <c r="C46" s="30" t="s">
        <v>246</v>
      </c>
      <c r="D46" s="113" t="s">
        <v>220</v>
      </c>
      <c r="E46" s="30" t="s">
        <v>193</v>
      </c>
      <c r="F46" s="30" t="s">
        <v>220</v>
      </c>
      <c r="G46" s="30" t="s">
        <v>220</v>
      </c>
      <c r="H46" s="30" t="s">
        <v>193</v>
      </c>
      <c r="I46" s="138">
        <v>0</v>
      </c>
    </row>
    <row r="47" spans="1:9" ht="15.95" customHeight="1" thickBot="1">
      <c r="A47" s="103"/>
      <c r="B47" s="62"/>
      <c r="C47" s="30" t="s">
        <v>247</v>
      </c>
      <c r="D47" s="113" t="s">
        <v>220</v>
      </c>
      <c r="E47" s="30" t="s">
        <v>193</v>
      </c>
      <c r="F47" s="30" t="s">
        <v>220</v>
      </c>
      <c r="G47" s="30" t="s">
        <v>220</v>
      </c>
      <c r="H47" s="30" t="s">
        <v>193</v>
      </c>
      <c r="I47" s="138">
        <v>0</v>
      </c>
    </row>
    <row r="48" spans="1:9" ht="15.95" customHeight="1" thickBot="1">
      <c r="A48" s="103"/>
      <c r="B48" s="62"/>
      <c r="C48" s="30" t="s">
        <v>386</v>
      </c>
      <c r="D48" s="30" t="s">
        <v>220</v>
      </c>
      <c r="E48" s="30" t="s">
        <v>193</v>
      </c>
      <c r="F48" s="30" t="s">
        <v>220</v>
      </c>
      <c r="G48" s="113" t="s">
        <v>220</v>
      </c>
      <c r="H48" s="30" t="s">
        <v>193</v>
      </c>
      <c r="I48" s="30" t="s">
        <v>38</v>
      </c>
    </row>
    <row r="49" spans="1:9" ht="15.95" customHeight="1" thickBot="1">
      <c r="A49" s="103"/>
      <c r="B49" s="62"/>
      <c r="C49" s="30" t="s">
        <v>387</v>
      </c>
      <c r="D49" s="30" t="s">
        <v>220</v>
      </c>
      <c r="E49" s="30" t="s">
        <v>193</v>
      </c>
      <c r="F49" s="30" t="s">
        <v>220</v>
      </c>
      <c r="G49" s="113" t="s">
        <v>220</v>
      </c>
      <c r="H49" s="30" t="s">
        <v>193</v>
      </c>
      <c r="I49" s="30" t="s">
        <v>220</v>
      </c>
    </row>
    <row r="50" spans="1:9" ht="15.95" customHeight="1" thickBot="1">
      <c r="A50" s="103" t="s">
        <v>243</v>
      </c>
      <c r="B50" s="62"/>
      <c r="C50" s="30" t="s">
        <v>244</v>
      </c>
      <c r="D50" s="113" t="s">
        <v>388</v>
      </c>
      <c r="E50" s="125">
        <f>E51+E52</f>
        <v>4438.99</v>
      </c>
      <c r="F50" s="30" t="s">
        <v>220</v>
      </c>
      <c r="G50" s="30" t="s">
        <v>220</v>
      </c>
      <c r="H50" s="125">
        <v>4438.99</v>
      </c>
      <c r="I50" s="138">
        <f>D50-E50</f>
        <v>-38.989999999999782</v>
      </c>
    </row>
    <row r="51" spans="1:9" ht="15.95" customHeight="1" thickBot="1">
      <c r="A51" s="103"/>
      <c r="B51" s="62"/>
      <c r="C51" s="30" t="s">
        <v>412</v>
      </c>
      <c r="D51" s="113" t="s">
        <v>220</v>
      </c>
      <c r="E51" s="30" t="s">
        <v>411</v>
      </c>
      <c r="F51" s="30" t="s">
        <v>220</v>
      </c>
      <c r="G51" s="113" t="s">
        <v>220</v>
      </c>
      <c r="H51" s="30" t="s">
        <v>411</v>
      </c>
      <c r="I51" s="30" t="s">
        <v>220</v>
      </c>
    </row>
    <row r="52" spans="1:9" ht="15.95" customHeight="1" thickBot="1">
      <c r="A52" s="103"/>
      <c r="B52" s="62"/>
      <c r="C52" s="30" t="s">
        <v>413</v>
      </c>
      <c r="D52" s="30" t="s">
        <v>220</v>
      </c>
      <c r="E52" s="30" t="s">
        <v>414</v>
      </c>
      <c r="F52" s="30" t="s">
        <v>220</v>
      </c>
      <c r="G52" s="30" t="s">
        <v>220</v>
      </c>
      <c r="H52" s="125" t="str">
        <f>E52</f>
        <v>49,99</v>
      </c>
      <c r="I52" s="31" t="s">
        <v>193</v>
      </c>
    </row>
    <row r="53" spans="1:9" ht="15.95" customHeight="1" thickBot="1">
      <c r="A53" s="103"/>
      <c r="B53" s="62"/>
      <c r="C53" s="30" t="s">
        <v>253</v>
      </c>
      <c r="D53" s="30" t="s">
        <v>220</v>
      </c>
      <c r="E53" s="30" t="s">
        <v>220</v>
      </c>
      <c r="F53" s="30" t="s">
        <v>220</v>
      </c>
      <c r="G53" s="30" t="s">
        <v>220</v>
      </c>
      <c r="H53" s="125" t="str">
        <f>E53</f>
        <v>-</v>
      </c>
      <c r="I53" s="31" t="s">
        <v>193</v>
      </c>
    </row>
    <row r="54" spans="1:9" ht="15.95" customHeight="1" thickBot="1">
      <c r="A54" s="103" t="s">
        <v>126</v>
      </c>
      <c r="B54" s="62"/>
      <c r="C54" s="30" t="s">
        <v>127</v>
      </c>
      <c r="D54" s="113" t="s">
        <v>476</v>
      </c>
      <c r="E54" s="108">
        <f>E55+E56+E57</f>
        <v>47442.170000000006</v>
      </c>
      <c r="F54" s="30" t="s">
        <v>220</v>
      </c>
      <c r="G54" s="30" t="s">
        <v>220</v>
      </c>
      <c r="H54" s="108">
        <f t="shared" ref="H54:H59" si="1">E54</f>
        <v>47442.170000000006</v>
      </c>
      <c r="I54" s="138">
        <v>63918.48</v>
      </c>
    </row>
    <row r="55" spans="1:9" ht="15.95" customHeight="1" thickBot="1">
      <c r="A55" s="103"/>
      <c r="B55" s="62"/>
      <c r="C55" s="30" t="s">
        <v>128</v>
      </c>
      <c r="D55" s="30" t="s">
        <v>220</v>
      </c>
      <c r="E55" s="30" t="s">
        <v>492</v>
      </c>
      <c r="F55" s="30" t="s">
        <v>220</v>
      </c>
      <c r="G55" s="30" t="s">
        <v>220</v>
      </c>
      <c r="H55" s="125" t="str">
        <f t="shared" si="1"/>
        <v>46728,44</v>
      </c>
      <c r="I55" s="31" t="s">
        <v>193</v>
      </c>
    </row>
    <row r="56" spans="1:9" ht="15.95" customHeight="1" thickBot="1">
      <c r="A56" s="103"/>
      <c r="B56" s="62"/>
      <c r="C56" s="30" t="s">
        <v>129</v>
      </c>
      <c r="D56" s="30" t="s">
        <v>220</v>
      </c>
      <c r="E56" s="30" t="s">
        <v>491</v>
      </c>
      <c r="F56" s="30" t="s">
        <v>220</v>
      </c>
      <c r="G56" s="30" t="s">
        <v>220</v>
      </c>
      <c r="H56" s="125" t="str">
        <f t="shared" si="1"/>
        <v>713,73</v>
      </c>
      <c r="I56" s="31" t="s">
        <v>193</v>
      </c>
    </row>
    <row r="57" spans="1:9" ht="15.95" customHeight="1" thickBot="1">
      <c r="A57" s="103"/>
      <c r="B57" s="62"/>
      <c r="C57" s="30" t="s">
        <v>251</v>
      </c>
      <c r="D57" s="30" t="s">
        <v>220</v>
      </c>
      <c r="E57" s="30" t="s">
        <v>193</v>
      </c>
      <c r="F57" s="30" t="s">
        <v>220</v>
      </c>
      <c r="G57" s="30" t="s">
        <v>220</v>
      </c>
      <c r="H57" s="125" t="str">
        <f>E57</f>
        <v>0</v>
      </c>
      <c r="I57" s="31" t="s">
        <v>193</v>
      </c>
    </row>
    <row r="58" spans="1:9" ht="15.95" customHeight="1" thickBot="1">
      <c r="A58" s="103" t="s">
        <v>130</v>
      </c>
      <c r="B58" s="62"/>
      <c r="C58" s="30" t="s">
        <v>131</v>
      </c>
      <c r="D58" s="113" t="s">
        <v>220</v>
      </c>
      <c r="E58" s="108" t="s">
        <v>220</v>
      </c>
      <c r="F58" s="30" t="s">
        <v>220</v>
      </c>
      <c r="G58" s="30" t="s">
        <v>220</v>
      </c>
      <c r="H58" s="108" t="str">
        <f t="shared" si="1"/>
        <v>-</v>
      </c>
      <c r="I58" s="138">
        <v>0</v>
      </c>
    </row>
    <row r="59" spans="1:9" ht="15.95" customHeight="1" thickBot="1">
      <c r="A59" s="103"/>
      <c r="B59" s="62"/>
      <c r="C59" s="30" t="s">
        <v>132</v>
      </c>
      <c r="D59" s="30" t="s">
        <v>220</v>
      </c>
      <c r="E59" s="30" t="s">
        <v>220</v>
      </c>
      <c r="F59" s="30" t="s">
        <v>220</v>
      </c>
      <c r="G59" s="30" t="s">
        <v>220</v>
      </c>
      <c r="H59" s="125" t="str">
        <f t="shared" si="1"/>
        <v>-</v>
      </c>
      <c r="I59" s="31" t="s">
        <v>193</v>
      </c>
    </row>
    <row r="60" spans="1:9" ht="15.95" customHeight="1" thickBot="1">
      <c r="A60" s="103" t="s">
        <v>133</v>
      </c>
      <c r="B60" s="62"/>
      <c r="C60" s="30" t="s">
        <v>134</v>
      </c>
      <c r="D60" s="113" t="s">
        <v>220</v>
      </c>
      <c r="E60" s="108" t="s">
        <v>220</v>
      </c>
      <c r="F60" s="30" t="s">
        <v>220</v>
      </c>
      <c r="G60" s="30" t="s">
        <v>220</v>
      </c>
      <c r="H60" s="108" t="str">
        <f>E60</f>
        <v>-</v>
      </c>
      <c r="I60" s="138">
        <v>0</v>
      </c>
    </row>
    <row r="61" spans="1:9" ht="15.95" customHeight="1" thickBot="1">
      <c r="A61" s="103"/>
      <c r="B61" s="62"/>
      <c r="C61" s="30" t="s">
        <v>135</v>
      </c>
      <c r="D61" s="30" t="s">
        <v>220</v>
      </c>
      <c r="E61" s="30" t="s">
        <v>220</v>
      </c>
      <c r="F61" s="30" t="s">
        <v>220</v>
      </c>
      <c r="G61" s="30" t="s">
        <v>220</v>
      </c>
      <c r="H61" s="125" t="str">
        <f>E61</f>
        <v>-</v>
      </c>
      <c r="I61" s="31" t="s">
        <v>193</v>
      </c>
    </row>
    <row r="62" spans="1:9" ht="15.95" customHeight="1" thickBot="1">
      <c r="A62" s="103"/>
      <c r="B62" s="62"/>
      <c r="C62" s="30" t="s">
        <v>136</v>
      </c>
      <c r="D62" s="30" t="s">
        <v>220</v>
      </c>
      <c r="E62" s="30" t="s">
        <v>220</v>
      </c>
      <c r="F62" s="30" t="s">
        <v>220</v>
      </c>
      <c r="G62" s="30" t="s">
        <v>220</v>
      </c>
      <c r="H62" s="30" t="s">
        <v>220</v>
      </c>
      <c r="I62" s="31" t="s">
        <v>193</v>
      </c>
    </row>
    <row r="63" spans="1:9" ht="15.95" customHeight="1" thickBot="1">
      <c r="A63" s="103" t="s">
        <v>137</v>
      </c>
      <c r="B63" s="62"/>
      <c r="C63" s="30" t="s">
        <v>138</v>
      </c>
      <c r="D63" s="113" t="s">
        <v>479</v>
      </c>
      <c r="E63" s="108">
        <f>E64+E65+E66+E67</f>
        <v>2399711.4600000004</v>
      </c>
      <c r="F63" s="30" t="s">
        <v>220</v>
      </c>
      <c r="G63" s="30" t="s">
        <v>220</v>
      </c>
      <c r="H63" s="108">
        <f t="shared" ref="H63:H72" si="2">E63</f>
        <v>2399711.4600000004</v>
      </c>
      <c r="I63" s="138">
        <f>D63-E63</f>
        <v>84088.539999999572</v>
      </c>
    </row>
    <row r="64" spans="1:9" ht="15.95" customHeight="1" thickBot="1">
      <c r="A64" s="103"/>
      <c r="B64" s="62"/>
      <c r="C64" s="30" t="s">
        <v>139</v>
      </c>
      <c r="D64" s="30" t="s">
        <v>220</v>
      </c>
      <c r="E64" s="30" t="s">
        <v>490</v>
      </c>
      <c r="F64" s="30" t="s">
        <v>220</v>
      </c>
      <c r="G64" s="30" t="s">
        <v>220</v>
      </c>
      <c r="H64" s="125" t="str">
        <f t="shared" si="2"/>
        <v>2394904,49</v>
      </c>
      <c r="I64" s="31" t="s">
        <v>193</v>
      </c>
    </row>
    <row r="65" spans="1:9" ht="15.95" customHeight="1">
      <c r="A65" s="55"/>
      <c r="B65" s="56"/>
      <c r="C65" s="43" t="s">
        <v>140</v>
      </c>
      <c r="D65" s="2" t="s">
        <v>220</v>
      </c>
      <c r="E65" s="2" t="s">
        <v>489</v>
      </c>
      <c r="F65" s="43" t="s">
        <v>220</v>
      </c>
      <c r="G65" s="43" t="s">
        <v>220</v>
      </c>
      <c r="H65" s="115" t="str">
        <f t="shared" si="2"/>
        <v>4806,97</v>
      </c>
      <c r="I65" s="25" t="s">
        <v>193</v>
      </c>
    </row>
    <row r="66" spans="1:9" ht="15.95" customHeight="1" thickBot="1">
      <c r="A66" s="103"/>
      <c r="B66" s="62"/>
      <c r="C66" s="30" t="s">
        <v>181</v>
      </c>
      <c r="D66" s="30" t="s">
        <v>220</v>
      </c>
      <c r="E66" s="30" t="s">
        <v>193</v>
      </c>
      <c r="F66" s="30" t="s">
        <v>220</v>
      </c>
      <c r="G66" s="30" t="s">
        <v>220</v>
      </c>
      <c r="H66" s="30" t="str">
        <f t="shared" si="2"/>
        <v>0</v>
      </c>
      <c r="I66" s="31" t="s">
        <v>193</v>
      </c>
    </row>
    <row r="67" spans="1:9" ht="15.95" customHeight="1" thickBot="1">
      <c r="A67" s="103"/>
      <c r="B67" s="62"/>
      <c r="C67" s="30" t="s">
        <v>258</v>
      </c>
      <c r="D67" s="30" t="s">
        <v>220</v>
      </c>
      <c r="E67" s="30" t="s">
        <v>193</v>
      </c>
      <c r="F67" s="30" t="s">
        <v>220</v>
      </c>
      <c r="G67" s="30" t="s">
        <v>220</v>
      </c>
      <c r="H67" s="30" t="str">
        <f>E67</f>
        <v>0</v>
      </c>
      <c r="I67" s="31" t="s">
        <v>193</v>
      </c>
    </row>
    <row r="68" spans="1:9" ht="15.95" customHeight="1" thickBot="1">
      <c r="A68" s="103" t="s">
        <v>141</v>
      </c>
      <c r="B68" s="62"/>
      <c r="C68" s="30" t="s">
        <v>142</v>
      </c>
      <c r="D68" s="113" t="s">
        <v>478</v>
      </c>
      <c r="E68" s="108">
        <f>E69+E71+E72+E70</f>
        <v>29340.98</v>
      </c>
      <c r="F68" s="30" t="s">
        <v>220</v>
      </c>
      <c r="G68" s="30" t="s">
        <v>220</v>
      </c>
      <c r="H68" s="108">
        <f t="shared" si="2"/>
        <v>29340.98</v>
      </c>
      <c r="I68" s="138">
        <f>D68-E68</f>
        <v>23359.02</v>
      </c>
    </row>
    <row r="69" spans="1:9" ht="15.95" customHeight="1" thickBot="1">
      <c r="A69" s="103"/>
      <c r="B69" s="62"/>
      <c r="C69" s="30" t="s">
        <v>143</v>
      </c>
      <c r="D69" s="30" t="s">
        <v>220</v>
      </c>
      <c r="E69" s="30" t="s">
        <v>448</v>
      </c>
      <c r="F69" s="30" t="s">
        <v>220</v>
      </c>
      <c r="G69" s="30" t="s">
        <v>220</v>
      </c>
      <c r="H69" s="125" t="str">
        <f t="shared" si="2"/>
        <v>28285,16</v>
      </c>
      <c r="I69" s="31" t="s">
        <v>193</v>
      </c>
    </row>
    <row r="70" spans="1:9" ht="15.95" customHeight="1" thickBot="1">
      <c r="A70" s="103"/>
      <c r="B70" s="62"/>
      <c r="C70" s="30" t="s">
        <v>144</v>
      </c>
      <c r="D70" s="30" t="s">
        <v>220</v>
      </c>
      <c r="E70" s="30" t="s">
        <v>440</v>
      </c>
      <c r="F70" s="30" t="s">
        <v>220</v>
      </c>
      <c r="G70" s="30" t="s">
        <v>220</v>
      </c>
      <c r="H70" s="125" t="str">
        <f>E70</f>
        <v>55,82</v>
      </c>
      <c r="I70" s="31" t="s">
        <v>193</v>
      </c>
    </row>
    <row r="71" spans="1:9" ht="15.95" customHeight="1" thickBot="1">
      <c r="A71" s="103"/>
      <c r="B71" s="62"/>
      <c r="C71" s="30" t="s">
        <v>361</v>
      </c>
      <c r="D71" s="30" t="s">
        <v>220</v>
      </c>
      <c r="E71" s="30" t="s">
        <v>390</v>
      </c>
      <c r="F71" s="30" t="s">
        <v>220</v>
      </c>
      <c r="G71" s="30" t="s">
        <v>220</v>
      </c>
      <c r="H71" s="125" t="str">
        <f t="shared" si="2"/>
        <v>1000</v>
      </c>
      <c r="I71" s="31" t="s">
        <v>193</v>
      </c>
    </row>
    <row r="72" spans="1:9" ht="15.95" customHeight="1" thickBot="1">
      <c r="A72" s="103"/>
      <c r="B72" s="62"/>
      <c r="C72" s="30" t="s">
        <v>351</v>
      </c>
      <c r="D72" s="30" t="s">
        <v>220</v>
      </c>
      <c r="E72" s="30" t="s">
        <v>193</v>
      </c>
      <c r="F72" s="30" t="s">
        <v>220</v>
      </c>
      <c r="G72" s="30" t="s">
        <v>220</v>
      </c>
      <c r="H72" s="30" t="str">
        <f t="shared" si="2"/>
        <v>0</v>
      </c>
      <c r="I72" s="31" t="s">
        <v>193</v>
      </c>
    </row>
    <row r="73" spans="1:9" ht="15.95" customHeight="1">
      <c r="A73" s="55" t="s">
        <v>145</v>
      </c>
      <c r="B73" s="56"/>
      <c r="C73" s="43" t="s">
        <v>146</v>
      </c>
      <c r="D73" s="112" t="s">
        <v>477</v>
      </c>
      <c r="E73" s="110">
        <v>22220</v>
      </c>
      <c r="F73" s="43" t="s">
        <v>220</v>
      </c>
      <c r="G73" s="43" t="s">
        <v>220</v>
      </c>
      <c r="H73" s="111" t="s">
        <v>486</v>
      </c>
      <c r="I73" s="127">
        <f>D73-E73</f>
        <v>8580</v>
      </c>
    </row>
    <row r="74" spans="1:9" ht="15.95" customHeight="1">
      <c r="A74" s="55"/>
      <c r="B74" s="56"/>
      <c r="C74" s="43" t="s">
        <v>234</v>
      </c>
      <c r="D74" s="2" t="s">
        <v>220</v>
      </c>
      <c r="E74" s="2" t="s">
        <v>486</v>
      </c>
      <c r="F74" s="43" t="s">
        <v>220</v>
      </c>
      <c r="G74" s="43" t="s">
        <v>220</v>
      </c>
      <c r="H74" s="43" t="s">
        <v>486</v>
      </c>
      <c r="I74" s="25" t="s">
        <v>193</v>
      </c>
    </row>
    <row r="75" spans="1:9" ht="15.95" customHeight="1">
      <c r="A75" s="55"/>
      <c r="B75" s="56"/>
      <c r="C75" s="43" t="s">
        <v>184</v>
      </c>
      <c r="D75" s="112" t="s">
        <v>220</v>
      </c>
      <c r="E75" s="112" t="s">
        <v>193</v>
      </c>
      <c r="F75" s="43" t="s">
        <v>220</v>
      </c>
      <c r="G75" s="43" t="s">
        <v>254</v>
      </c>
      <c r="H75" s="43" t="s">
        <v>193</v>
      </c>
      <c r="I75" s="25" t="s">
        <v>193</v>
      </c>
    </row>
    <row r="76" spans="1:9" ht="15.95" customHeight="1" thickBot="1">
      <c r="A76" s="103"/>
      <c r="B76" s="62"/>
      <c r="C76" s="30" t="s">
        <v>185</v>
      </c>
      <c r="D76" s="30" t="s">
        <v>220</v>
      </c>
      <c r="E76" s="113" t="s">
        <v>193</v>
      </c>
      <c r="F76" s="30" t="s">
        <v>220</v>
      </c>
      <c r="G76" s="30" t="s">
        <v>220</v>
      </c>
      <c r="H76" s="30" t="str">
        <f>E76</f>
        <v>0</v>
      </c>
      <c r="I76" s="31" t="s">
        <v>193</v>
      </c>
    </row>
    <row r="77" spans="1:9" ht="15.95" customHeight="1" thickBot="1">
      <c r="A77" s="103"/>
      <c r="B77" s="62"/>
      <c r="C77" s="30" t="s">
        <v>345</v>
      </c>
      <c r="D77" s="30" t="s">
        <v>220</v>
      </c>
      <c r="E77" s="30" t="s">
        <v>193</v>
      </c>
      <c r="F77" s="30" t="s">
        <v>220</v>
      </c>
      <c r="G77" s="30" t="s">
        <v>220</v>
      </c>
      <c r="H77" s="30" t="str">
        <f>E77</f>
        <v>0</v>
      </c>
      <c r="I77" s="31" t="s">
        <v>193</v>
      </c>
    </row>
    <row r="78" spans="1:9" ht="15.95" customHeight="1">
      <c r="A78" s="98"/>
      <c r="B78" s="61"/>
      <c r="C78" s="64" t="s">
        <v>255</v>
      </c>
      <c r="D78" s="110">
        <f>D79+D82+D83</f>
        <v>204400</v>
      </c>
      <c r="E78" s="110">
        <f>E79+E82+E84</f>
        <v>172190.54</v>
      </c>
      <c r="F78" s="43" t="s">
        <v>220</v>
      </c>
      <c r="G78" s="111" t="s">
        <v>220</v>
      </c>
      <c r="H78" s="116">
        <f>E78</f>
        <v>172190.54</v>
      </c>
      <c r="I78" s="127">
        <f>D78-E78</f>
        <v>32209.459999999992</v>
      </c>
    </row>
    <row r="79" spans="1:9" ht="15.95" customHeight="1">
      <c r="A79" s="55" t="s">
        <v>147</v>
      </c>
      <c r="B79" s="56"/>
      <c r="C79" s="43" t="s">
        <v>331</v>
      </c>
      <c r="D79" s="112" t="s">
        <v>393</v>
      </c>
      <c r="E79" s="112" t="s">
        <v>488</v>
      </c>
      <c r="F79" s="43" t="s">
        <v>220</v>
      </c>
      <c r="G79" s="43" t="s">
        <v>220</v>
      </c>
      <c r="H79" s="116" t="str">
        <f>E79</f>
        <v>35371,68</v>
      </c>
      <c r="I79" s="127">
        <f>D79-E79</f>
        <v>-771.68000000000029</v>
      </c>
    </row>
    <row r="80" spans="1:9" ht="15.95" customHeight="1">
      <c r="A80" s="55"/>
      <c r="B80" s="56"/>
      <c r="C80" s="43" t="s">
        <v>422</v>
      </c>
      <c r="D80" s="2" t="s">
        <v>430</v>
      </c>
      <c r="E80" s="112" t="s">
        <v>430</v>
      </c>
      <c r="F80" s="43" t="s">
        <v>220</v>
      </c>
      <c r="G80" s="111" t="s">
        <v>220</v>
      </c>
      <c r="H80" s="43" t="s">
        <v>430</v>
      </c>
      <c r="I80" s="25" t="s">
        <v>220</v>
      </c>
    </row>
    <row r="81" spans="1:9" ht="15.95" customHeight="1">
      <c r="A81" s="98"/>
      <c r="B81" s="61"/>
      <c r="C81" s="64" t="s">
        <v>409</v>
      </c>
      <c r="D81" s="112" t="s">
        <v>391</v>
      </c>
      <c r="E81" s="112" t="s">
        <v>391</v>
      </c>
      <c r="F81" s="43" t="s">
        <v>220</v>
      </c>
      <c r="G81" s="111" t="s">
        <v>220</v>
      </c>
      <c r="H81" s="43" t="s">
        <v>391</v>
      </c>
      <c r="I81" s="25" t="s">
        <v>220</v>
      </c>
    </row>
    <row r="82" spans="1:9" ht="15.95" customHeight="1">
      <c r="A82" s="98"/>
      <c r="B82" s="61"/>
      <c r="C82" s="64" t="s">
        <v>233</v>
      </c>
      <c r="D82" s="112" t="s">
        <v>446</v>
      </c>
      <c r="E82" s="112" t="s">
        <v>439</v>
      </c>
      <c r="F82" s="43" t="s">
        <v>220</v>
      </c>
      <c r="G82" s="43" t="s">
        <v>220</v>
      </c>
      <c r="H82" s="43" t="s">
        <v>439</v>
      </c>
      <c r="I82" s="127">
        <f>D82-E82</f>
        <v>33010.579999999987</v>
      </c>
    </row>
    <row r="83" spans="1:9" ht="15.95" customHeight="1">
      <c r="A83" s="55" t="s">
        <v>148</v>
      </c>
      <c r="B83" s="56"/>
      <c r="C83" s="43" t="s">
        <v>149</v>
      </c>
      <c r="D83" s="112" t="s">
        <v>447</v>
      </c>
      <c r="E83" s="110">
        <v>3529.44</v>
      </c>
      <c r="F83" s="43" t="s">
        <v>220</v>
      </c>
      <c r="G83" s="43" t="s">
        <v>220</v>
      </c>
      <c r="H83" s="111" t="s">
        <v>402</v>
      </c>
      <c r="I83" s="127">
        <v>0</v>
      </c>
    </row>
    <row r="84" spans="1:9" ht="15.95" customHeight="1">
      <c r="A84" s="55"/>
      <c r="B84" s="56"/>
      <c r="C84" s="43" t="s">
        <v>150</v>
      </c>
      <c r="D84" s="112" t="s">
        <v>220</v>
      </c>
      <c r="E84" s="2" t="s">
        <v>402</v>
      </c>
      <c r="F84" s="43" t="s">
        <v>220</v>
      </c>
      <c r="G84" s="43" t="s">
        <v>220</v>
      </c>
      <c r="H84" s="43" t="s">
        <v>402</v>
      </c>
      <c r="I84" s="127">
        <v>0</v>
      </c>
    </row>
    <row r="85" spans="1:9" ht="15.95" customHeight="1">
      <c r="A85" s="55"/>
      <c r="B85" s="56"/>
      <c r="C85" s="43" t="s">
        <v>346</v>
      </c>
      <c r="D85" s="112" t="s">
        <v>480</v>
      </c>
      <c r="E85" s="112" t="s">
        <v>487</v>
      </c>
      <c r="F85" s="43" t="s">
        <v>220</v>
      </c>
      <c r="G85" s="43" t="s">
        <v>220</v>
      </c>
      <c r="H85" s="111" t="s">
        <v>487</v>
      </c>
      <c r="I85" s="127">
        <f>D85-E85</f>
        <v>98095.59</v>
      </c>
    </row>
    <row r="86" spans="1:9" ht="15.95" customHeight="1">
      <c r="A86" s="55"/>
      <c r="B86" s="56"/>
      <c r="C86" s="43" t="s">
        <v>389</v>
      </c>
      <c r="D86" s="112" t="s">
        <v>193</v>
      </c>
      <c r="E86" s="112"/>
      <c r="F86" s="43" t="s">
        <v>220</v>
      </c>
      <c r="G86" s="43" t="s">
        <v>220</v>
      </c>
      <c r="H86" s="111"/>
      <c r="I86" s="127">
        <f>D86-E86</f>
        <v>0</v>
      </c>
    </row>
    <row r="87" spans="1:9" ht="15.95" customHeight="1">
      <c r="A87" s="55"/>
      <c r="B87" s="56"/>
      <c r="C87" s="43" t="s">
        <v>176</v>
      </c>
      <c r="D87" s="2"/>
      <c r="E87" s="112" t="s">
        <v>193</v>
      </c>
      <c r="F87" s="43" t="s">
        <v>220</v>
      </c>
      <c r="G87" s="43" t="s">
        <v>220</v>
      </c>
      <c r="H87" s="43" t="s">
        <v>193</v>
      </c>
      <c r="I87" s="127"/>
    </row>
    <row r="88" spans="1:9" ht="15.95" customHeight="1">
      <c r="A88" s="98"/>
      <c r="B88" s="61"/>
      <c r="C88" s="64"/>
      <c r="D88" s="112" t="s">
        <v>220</v>
      </c>
      <c r="E88" s="112" t="s">
        <v>220</v>
      </c>
      <c r="F88" s="43" t="s">
        <v>220</v>
      </c>
      <c r="G88" s="111" t="s">
        <v>220</v>
      </c>
      <c r="H88" s="43" t="s">
        <v>220</v>
      </c>
      <c r="I88" s="25" t="s">
        <v>220</v>
      </c>
    </row>
    <row r="89" spans="1:9" ht="15.95" customHeight="1">
      <c r="A89" s="55"/>
      <c r="B89" s="56"/>
      <c r="C89" s="43"/>
      <c r="D89" s="2" t="s">
        <v>220</v>
      </c>
      <c r="E89" s="2" t="s">
        <v>220</v>
      </c>
      <c r="F89" s="43" t="s">
        <v>220</v>
      </c>
      <c r="G89" s="111" t="s">
        <v>220</v>
      </c>
      <c r="H89" s="43" t="s">
        <v>220</v>
      </c>
      <c r="I89" s="25" t="s">
        <v>220</v>
      </c>
    </row>
    <row r="90" spans="1:9" ht="15.95" customHeight="1" thickBot="1">
      <c r="A90" s="103"/>
      <c r="B90" s="62"/>
      <c r="C90" s="30"/>
      <c r="D90" s="30" t="s">
        <v>220</v>
      </c>
      <c r="E90" s="30" t="s">
        <v>220</v>
      </c>
      <c r="F90" s="30" t="s">
        <v>220</v>
      </c>
      <c r="G90" s="113" t="s">
        <v>220</v>
      </c>
      <c r="H90" s="30" t="s">
        <v>220</v>
      </c>
      <c r="I90" s="30" t="s">
        <v>220</v>
      </c>
    </row>
    <row r="91" spans="1:9" ht="15.95" customHeight="1">
      <c r="A91" s="55"/>
      <c r="B91" s="56"/>
      <c r="C91" s="43"/>
      <c r="D91" s="43" t="s">
        <v>220</v>
      </c>
      <c r="E91" s="43" t="s">
        <v>220</v>
      </c>
      <c r="F91" s="43" t="s">
        <v>220</v>
      </c>
      <c r="G91" s="111" t="s">
        <v>220</v>
      </c>
      <c r="H91" s="43" t="s">
        <v>220</v>
      </c>
      <c r="I91" s="43" t="s">
        <v>220</v>
      </c>
    </row>
    <row r="92" spans="1:9" ht="15.95" customHeight="1" thickBot="1">
      <c r="A92" s="103"/>
      <c r="B92" s="62"/>
      <c r="C92" s="30"/>
      <c r="D92" s="30" t="s">
        <v>220</v>
      </c>
      <c r="E92" s="30" t="s">
        <v>220</v>
      </c>
      <c r="F92" s="30" t="s">
        <v>220</v>
      </c>
      <c r="G92" s="30" t="s">
        <v>220</v>
      </c>
      <c r="H92" s="30" t="s">
        <v>220</v>
      </c>
      <c r="I92" s="30" t="s">
        <v>220</v>
      </c>
    </row>
    <row r="93" spans="1:9" ht="15.95" customHeight="1" thickBot="1">
      <c r="A93" s="103"/>
      <c r="B93" s="62"/>
      <c r="C93" s="30"/>
      <c r="D93" s="30" t="s">
        <v>220</v>
      </c>
      <c r="E93" s="30" t="s">
        <v>220</v>
      </c>
      <c r="F93" s="30" t="s">
        <v>220</v>
      </c>
      <c r="G93" s="30" t="s">
        <v>220</v>
      </c>
      <c r="H93" s="30" t="s">
        <v>220</v>
      </c>
      <c r="I93" s="30" t="s">
        <v>220</v>
      </c>
    </row>
    <row r="94" spans="1:9" ht="15.95" customHeight="1">
      <c r="A94" s="55"/>
      <c r="B94" s="56"/>
      <c r="C94" s="43"/>
      <c r="D94" s="43" t="s">
        <v>220</v>
      </c>
      <c r="E94" s="43" t="s">
        <v>220</v>
      </c>
      <c r="F94" s="43" t="s">
        <v>220</v>
      </c>
      <c r="G94" s="43" t="s">
        <v>220</v>
      </c>
      <c r="H94" s="43" t="s">
        <v>220</v>
      </c>
      <c r="I94" s="43" t="s">
        <v>220</v>
      </c>
    </row>
    <row r="95" spans="1:9" ht="15.95" customHeight="1">
      <c r="A95" s="55"/>
      <c r="B95" s="56"/>
      <c r="C95" s="43"/>
      <c r="D95" s="43" t="s">
        <v>220</v>
      </c>
      <c r="E95" s="43" t="s">
        <v>220</v>
      </c>
      <c r="F95" s="43" t="s">
        <v>220</v>
      </c>
      <c r="G95" s="43" t="s">
        <v>220</v>
      </c>
      <c r="H95" s="43" t="s">
        <v>220</v>
      </c>
      <c r="I95" s="43" t="s">
        <v>220</v>
      </c>
    </row>
    <row r="96" spans="1:9" ht="15.95" customHeight="1">
      <c r="A96" s="55"/>
      <c r="B96" s="56"/>
      <c r="C96" s="43"/>
      <c r="D96" s="43" t="s">
        <v>220</v>
      </c>
      <c r="E96" s="43" t="s">
        <v>220</v>
      </c>
      <c r="F96" s="43" t="s">
        <v>220</v>
      </c>
      <c r="G96" s="43" t="s">
        <v>220</v>
      </c>
      <c r="H96" s="43" t="s">
        <v>220</v>
      </c>
      <c r="I96" s="43" t="s">
        <v>220</v>
      </c>
    </row>
    <row r="97" spans="1:9" ht="15.95" customHeight="1">
      <c r="A97" s="34"/>
      <c r="B97" s="57"/>
      <c r="C97" s="29"/>
      <c r="D97" s="29"/>
      <c r="E97" s="29"/>
      <c r="F97" s="29"/>
      <c r="G97" s="29"/>
      <c r="H97" s="29"/>
      <c r="I97" s="29"/>
    </row>
    <row r="98" spans="1:9" ht="11.1" customHeight="1">
      <c r="A98" s="26"/>
      <c r="B98" s="58"/>
      <c r="C98" s="4"/>
      <c r="D98" s="27"/>
      <c r="E98" s="27"/>
      <c r="F98" s="27"/>
      <c r="G98" s="27"/>
      <c r="H98" s="73"/>
      <c r="I98" s="27"/>
    </row>
    <row r="99" spans="1:9" ht="15">
      <c r="B99" s="48" t="s">
        <v>89</v>
      </c>
      <c r="C99" s="14"/>
      <c r="D99" s="13"/>
      <c r="E99" s="13"/>
      <c r="F99" s="13"/>
      <c r="G99" s="13"/>
      <c r="I99" s="73" t="s">
        <v>58</v>
      </c>
    </row>
    <row r="100" spans="1:9" ht="5.25" customHeight="1">
      <c r="A100" s="47"/>
      <c r="B100" s="59"/>
      <c r="C100" s="16"/>
      <c r="D100" s="17"/>
      <c r="E100" s="17"/>
      <c r="F100" s="17"/>
      <c r="G100" s="17"/>
      <c r="H100" s="17"/>
      <c r="I100" s="18"/>
    </row>
    <row r="101" spans="1:9">
      <c r="A101" s="8"/>
      <c r="B101" s="9"/>
      <c r="C101" s="9" t="s">
        <v>20</v>
      </c>
      <c r="D101" s="7"/>
      <c r="E101" s="35"/>
      <c r="F101" s="44" t="s">
        <v>9</v>
      </c>
      <c r="G101" s="36"/>
      <c r="H101" s="45"/>
      <c r="I101" s="19"/>
    </row>
    <row r="102" spans="1:9" ht="10.5" customHeight="1">
      <c r="A102" s="51"/>
      <c r="B102" s="9" t="s">
        <v>23</v>
      </c>
      <c r="C102" s="33" t="s">
        <v>21</v>
      </c>
      <c r="D102" s="7" t="s">
        <v>81</v>
      </c>
      <c r="E102" s="40" t="s">
        <v>108</v>
      </c>
      <c r="F102" s="46" t="s">
        <v>10</v>
      </c>
      <c r="G102" s="40" t="s">
        <v>13</v>
      </c>
      <c r="H102" s="39"/>
      <c r="I102" s="19" t="s">
        <v>4</v>
      </c>
    </row>
    <row r="103" spans="1:9" ht="10.5" customHeight="1">
      <c r="A103" s="9" t="s">
        <v>7</v>
      </c>
      <c r="B103" s="9" t="s">
        <v>24</v>
      </c>
      <c r="C103" s="33" t="s">
        <v>101</v>
      </c>
      <c r="D103" s="7" t="s">
        <v>82</v>
      </c>
      <c r="E103" s="41" t="s">
        <v>109</v>
      </c>
      <c r="F103" s="7" t="s">
        <v>11</v>
      </c>
      <c r="G103" s="7" t="s">
        <v>14</v>
      </c>
      <c r="H103" s="7" t="s">
        <v>15</v>
      </c>
      <c r="I103" s="19" t="s">
        <v>5</v>
      </c>
    </row>
    <row r="104" spans="1:9" ht="9.75" customHeight="1">
      <c r="A104" s="8"/>
      <c r="B104" s="9" t="s">
        <v>25</v>
      </c>
      <c r="C104" s="33" t="s">
        <v>102</v>
      </c>
      <c r="D104" s="7" t="s">
        <v>5</v>
      </c>
      <c r="E104" s="41" t="s">
        <v>110</v>
      </c>
      <c r="F104" s="7" t="s">
        <v>12</v>
      </c>
      <c r="G104" s="7"/>
      <c r="H104" s="7"/>
      <c r="I104" s="19"/>
    </row>
    <row r="105" spans="1:9" ht="10.5" customHeight="1">
      <c r="A105" s="8"/>
      <c r="B105" s="9"/>
      <c r="C105" s="33"/>
      <c r="D105" s="7"/>
      <c r="E105" s="41"/>
      <c r="F105" s="7"/>
      <c r="G105" s="7"/>
      <c r="H105" s="7"/>
      <c r="I105" s="19"/>
    </row>
    <row r="106" spans="1:9" ht="9.75" customHeight="1" thickBot="1">
      <c r="A106" s="5">
        <v>1</v>
      </c>
      <c r="B106" s="12">
        <v>2</v>
      </c>
      <c r="C106" s="12">
        <v>3</v>
      </c>
      <c r="D106" s="6" t="s">
        <v>2</v>
      </c>
      <c r="E106" s="42" t="s">
        <v>3</v>
      </c>
      <c r="F106" s="6" t="s">
        <v>16</v>
      </c>
      <c r="G106" s="6" t="s">
        <v>17</v>
      </c>
      <c r="H106" s="6" t="s">
        <v>18</v>
      </c>
      <c r="I106" s="20" t="s">
        <v>19</v>
      </c>
    </row>
    <row r="107" spans="1:9" ht="34.5" customHeight="1">
      <c r="A107" s="10" t="s">
        <v>90</v>
      </c>
      <c r="B107" s="60" t="s">
        <v>37</v>
      </c>
      <c r="C107" s="63" t="s">
        <v>54</v>
      </c>
      <c r="D107" s="2" t="s">
        <v>400</v>
      </c>
      <c r="E107" s="2" t="s">
        <v>515</v>
      </c>
      <c r="F107" s="43"/>
      <c r="G107" s="43"/>
      <c r="H107" s="115">
        <f>E107+G107</f>
        <v>-687482.37</v>
      </c>
      <c r="I107" s="24" t="s">
        <v>220</v>
      </c>
    </row>
    <row r="108" spans="1:9" ht="12.75" customHeight="1">
      <c r="A108" s="65" t="s">
        <v>40</v>
      </c>
      <c r="B108" s="66"/>
      <c r="C108" s="78"/>
      <c r="D108" s="67"/>
      <c r="E108" s="67"/>
      <c r="F108" s="68"/>
      <c r="G108" s="68"/>
      <c r="H108" s="68"/>
      <c r="I108" s="69"/>
    </row>
    <row r="109" spans="1:9" ht="24.75" customHeight="1">
      <c r="A109" s="10" t="s">
        <v>91</v>
      </c>
      <c r="B109" s="71" t="s">
        <v>41</v>
      </c>
      <c r="C109" s="2" t="s">
        <v>54</v>
      </c>
      <c r="D109" s="2" t="s">
        <v>220</v>
      </c>
      <c r="E109" s="2" t="s">
        <v>220</v>
      </c>
      <c r="F109" s="2" t="s">
        <v>220</v>
      </c>
      <c r="G109" s="2" t="s">
        <v>220</v>
      </c>
      <c r="H109" s="2" t="s">
        <v>220</v>
      </c>
      <c r="I109" s="2" t="s">
        <v>220</v>
      </c>
    </row>
    <row r="110" spans="1:9" ht="11.25" customHeight="1">
      <c r="A110" s="65" t="s">
        <v>39</v>
      </c>
      <c r="B110" s="66"/>
      <c r="C110" s="67" t="s">
        <v>220</v>
      </c>
      <c r="D110" s="67" t="s">
        <v>220</v>
      </c>
      <c r="E110" s="67" t="s">
        <v>220</v>
      </c>
      <c r="F110" s="67" t="s">
        <v>220</v>
      </c>
      <c r="G110" s="67" t="s">
        <v>220</v>
      </c>
      <c r="H110" s="67" t="s">
        <v>220</v>
      </c>
      <c r="I110" s="67" t="s">
        <v>220</v>
      </c>
    </row>
    <row r="111" spans="1:9" ht="10.5" customHeight="1">
      <c r="A111" s="10" t="s">
        <v>179</v>
      </c>
      <c r="B111" s="70"/>
      <c r="C111" s="2" t="s">
        <v>220</v>
      </c>
      <c r="D111" s="2" t="s">
        <v>220</v>
      </c>
      <c r="E111" s="2" t="s">
        <v>220</v>
      </c>
      <c r="F111" s="2" t="s">
        <v>220</v>
      </c>
      <c r="G111" s="2" t="s">
        <v>220</v>
      </c>
      <c r="H111" s="2" t="s">
        <v>220</v>
      </c>
      <c r="I111" s="2" t="s">
        <v>220</v>
      </c>
    </row>
    <row r="112" spans="1:9" ht="14.25" customHeight="1">
      <c r="A112" s="10"/>
      <c r="B112" s="70"/>
      <c r="C112" s="2" t="s">
        <v>220</v>
      </c>
      <c r="D112" s="2" t="s">
        <v>220</v>
      </c>
      <c r="E112" s="2" t="s">
        <v>220</v>
      </c>
      <c r="F112" s="2" t="s">
        <v>220</v>
      </c>
      <c r="G112" s="2" t="s">
        <v>220</v>
      </c>
      <c r="H112" s="2" t="s">
        <v>220</v>
      </c>
      <c r="I112" s="2" t="s">
        <v>220</v>
      </c>
    </row>
    <row r="113" spans="1:9" ht="18" customHeight="1">
      <c r="A113" s="10"/>
      <c r="B113" s="70"/>
      <c r="C113" s="2" t="s">
        <v>220</v>
      </c>
      <c r="D113" s="2" t="s">
        <v>220</v>
      </c>
      <c r="E113" s="2" t="s">
        <v>220</v>
      </c>
      <c r="F113" s="2" t="s">
        <v>220</v>
      </c>
      <c r="G113" s="2" t="s">
        <v>220</v>
      </c>
      <c r="H113" s="2" t="s">
        <v>220</v>
      </c>
      <c r="I113" s="2" t="s">
        <v>220</v>
      </c>
    </row>
    <row r="114" spans="1:9" ht="15" customHeight="1">
      <c r="A114" s="10"/>
      <c r="B114" s="56"/>
      <c r="C114" s="2" t="s">
        <v>220</v>
      </c>
      <c r="D114" s="2" t="s">
        <v>220</v>
      </c>
      <c r="E114" s="2" t="s">
        <v>220</v>
      </c>
      <c r="F114" s="2" t="s">
        <v>220</v>
      </c>
      <c r="G114" s="2" t="s">
        <v>220</v>
      </c>
      <c r="H114" s="2" t="s">
        <v>220</v>
      </c>
      <c r="I114" s="2" t="s">
        <v>220</v>
      </c>
    </row>
    <row r="115" spans="1:9" ht="21" customHeight="1">
      <c r="A115" s="10" t="s">
        <v>92</v>
      </c>
      <c r="B115" s="61" t="s">
        <v>42</v>
      </c>
      <c r="C115" s="2" t="s">
        <v>54</v>
      </c>
      <c r="D115" s="2" t="s">
        <v>220</v>
      </c>
      <c r="E115" s="2" t="s">
        <v>220</v>
      </c>
      <c r="F115" s="2" t="s">
        <v>220</v>
      </c>
      <c r="G115" s="2" t="s">
        <v>220</v>
      </c>
      <c r="H115" s="2" t="s">
        <v>220</v>
      </c>
      <c r="I115" s="2" t="s">
        <v>220</v>
      </c>
    </row>
    <row r="116" spans="1:9" ht="18.75" customHeight="1">
      <c r="A116" s="65" t="s">
        <v>39</v>
      </c>
      <c r="B116" s="66"/>
      <c r="C116" s="67" t="s">
        <v>220</v>
      </c>
      <c r="D116" s="67" t="s">
        <v>220</v>
      </c>
      <c r="E116" s="67" t="s">
        <v>220</v>
      </c>
      <c r="F116" s="67" t="s">
        <v>220</v>
      </c>
      <c r="G116" s="67" t="s">
        <v>220</v>
      </c>
      <c r="H116" s="67" t="s">
        <v>220</v>
      </c>
      <c r="I116" s="67" t="s">
        <v>220</v>
      </c>
    </row>
    <row r="117" spans="1:9" ht="12.75" customHeight="1">
      <c r="A117" s="10"/>
      <c r="B117" s="71"/>
      <c r="C117" s="2"/>
      <c r="D117" s="2" t="s">
        <v>220</v>
      </c>
      <c r="E117" s="2" t="s">
        <v>220</v>
      </c>
      <c r="F117" s="2" t="s">
        <v>220</v>
      </c>
      <c r="G117" s="2" t="s">
        <v>220</v>
      </c>
      <c r="H117" s="2" t="s">
        <v>220</v>
      </c>
      <c r="I117" s="2" t="s">
        <v>220</v>
      </c>
    </row>
    <row r="118" spans="1:9" ht="18" customHeight="1">
      <c r="A118" s="10"/>
      <c r="B118" s="71"/>
      <c r="C118" s="2" t="s">
        <v>220</v>
      </c>
      <c r="D118" s="2" t="s">
        <v>220</v>
      </c>
      <c r="E118" s="2" t="s">
        <v>220</v>
      </c>
      <c r="F118" s="2" t="s">
        <v>220</v>
      </c>
      <c r="G118" s="2" t="s">
        <v>220</v>
      </c>
      <c r="H118" s="2" t="s">
        <v>220</v>
      </c>
      <c r="I118" s="2" t="s">
        <v>220</v>
      </c>
    </row>
    <row r="119" spans="1:9" ht="18.75" customHeight="1">
      <c r="A119" s="10" t="s">
        <v>53</v>
      </c>
      <c r="B119" s="61" t="s">
        <v>38</v>
      </c>
      <c r="C119" s="2" t="s">
        <v>220</v>
      </c>
      <c r="D119" s="2" t="s">
        <v>400</v>
      </c>
      <c r="E119" s="2" t="s">
        <v>54</v>
      </c>
      <c r="F119" s="43" t="s">
        <v>220</v>
      </c>
      <c r="G119" s="43" t="s">
        <v>220</v>
      </c>
      <c r="H119" s="43" t="s">
        <v>220</v>
      </c>
      <c r="I119" s="75"/>
    </row>
    <row r="120" spans="1:9" ht="20.25" customHeight="1">
      <c r="A120" s="10" t="s">
        <v>56</v>
      </c>
      <c r="B120" s="61" t="s">
        <v>44</v>
      </c>
      <c r="C120" s="2" t="s">
        <v>173</v>
      </c>
      <c r="D120" s="2" t="s">
        <v>481</v>
      </c>
      <c r="E120" s="2" t="s">
        <v>54</v>
      </c>
      <c r="F120" s="43" t="s">
        <v>220</v>
      </c>
      <c r="G120" s="43" t="s">
        <v>220</v>
      </c>
      <c r="H120" s="43" t="s">
        <v>220</v>
      </c>
      <c r="I120" s="25" t="s">
        <v>54</v>
      </c>
    </row>
    <row r="121" spans="1:9" ht="21.75" customHeight="1">
      <c r="A121" s="10" t="s">
        <v>57</v>
      </c>
      <c r="B121" s="61" t="s">
        <v>45</v>
      </c>
      <c r="C121" s="2" t="s">
        <v>174</v>
      </c>
      <c r="D121" s="2" t="s">
        <v>482</v>
      </c>
      <c r="E121" s="2" t="s">
        <v>54</v>
      </c>
      <c r="F121" s="43" t="s">
        <v>220</v>
      </c>
      <c r="G121" s="43" t="s">
        <v>220</v>
      </c>
      <c r="H121" s="43" t="s">
        <v>220</v>
      </c>
      <c r="I121" s="25" t="s">
        <v>54</v>
      </c>
    </row>
    <row r="122" spans="1:9" ht="28.5" customHeight="1">
      <c r="A122" s="10" t="s">
        <v>63</v>
      </c>
      <c r="B122" s="66" t="s">
        <v>46</v>
      </c>
      <c r="C122" s="2" t="s">
        <v>54</v>
      </c>
      <c r="D122" s="67" t="s">
        <v>54</v>
      </c>
      <c r="E122" s="150">
        <v>-687482.37</v>
      </c>
      <c r="F122" s="68" t="s">
        <v>220</v>
      </c>
      <c r="G122" s="67" t="s">
        <v>220</v>
      </c>
      <c r="H122" s="133">
        <f>E122</f>
        <v>-687482.37</v>
      </c>
      <c r="I122" s="69" t="s">
        <v>54</v>
      </c>
    </row>
    <row r="123" spans="1:9" ht="36" customHeight="1">
      <c r="A123" s="10" t="s">
        <v>97</v>
      </c>
      <c r="B123" s="61" t="s">
        <v>47</v>
      </c>
      <c r="C123" s="74" t="s">
        <v>54</v>
      </c>
      <c r="D123" s="74" t="s">
        <v>54</v>
      </c>
      <c r="E123" s="149">
        <v>-687482.37</v>
      </c>
      <c r="F123" s="74" t="s">
        <v>220</v>
      </c>
      <c r="G123" s="74" t="s">
        <v>54</v>
      </c>
      <c r="H123" s="132">
        <f>E123</f>
        <v>-687482.37</v>
      </c>
      <c r="I123" s="75" t="s">
        <v>54</v>
      </c>
    </row>
    <row r="124" spans="1:9" ht="14.25" customHeight="1">
      <c r="A124" s="65" t="s">
        <v>39</v>
      </c>
      <c r="B124" s="66"/>
      <c r="C124" s="67"/>
      <c r="D124" s="67"/>
      <c r="E124" s="67"/>
      <c r="F124" s="68"/>
      <c r="G124" s="68"/>
      <c r="H124" s="68"/>
      <c r="I124" s="69"/>
    </row>
    <row r="125" spans="1:9" ht="23.25" customHeight="1">
      <c r="A125" s="10" t="s">
        <v>61</v>
      </c>
      <c r="B125" s="71" t="s">
        <v>48</v>
      </c>
      <c r="C125" s="43" t="s">
        <v>54</v>
      </c>
      <c r="D125" s="2" t="s">
        <v>54</v>
      </c>
      <c r="E125" s="2" t="s">
        <v>494</v>
      </c>
      <c r="F125" s="43" t="s">
        <v>54</v>
      </c>
      <c r="G125" s="2" t="s">
        <v>54</v>
      </c>
      <c r="H125" s="115" t="str">
        <f>E125</f>
        <v>-6891608,17</v>
      </c>
      <c r="I125" s="25" t="s">
        <v>54</v>
      </c>
    </row>
    <row r="126" spans="1:9" ht="31.5" customHeight="1" thickBot="1">
      <c r="A126" s="103" t="s">
        <v>62</v>
      </c>
      <c r="B126" s="72" t="s">
        <v>49</v>
      </c>
      <c r="C126" s="30" t="s">
        <v>54</v>
      </c>
      <c r="D126" s="52" t="s">
        <v>54</v>
      </c>
      <c r="E126" s="52" t="s">
        <v>514</v>
      </c>
      <c r="F126" s="30" t="s">
        <v>220</v>
      </c>
      <c r="G126" s="52" t="s">
        <v>54</v>
      </c>
      <c r="H126" s="125" t="str">
        <f>E126</f>
        <v>6204125,80</v>
      </c>
      <c r="I126" s="53" t="s">
        <v>54</v>
      </c>
    </row>
    <row r="127" spans="1:9" ht="20.25" customHeight="1">
      <c r="A127" s="65"/>
      <c r="B127" s="83"/>
      <c r="C127" s="29"/>
      <c r="D127" s="29"/>
      <c r="E127" s="29"/>
      <c r="F127" s="29"/>
      <c r="G127" s="29"/>
      <c r="H127" s="73" t="s">
        <v>60</v>
      </c>
      <c r="I127" s="29"/>
    </row>
    <row r="128" spans="1:9" ht="6.75" customHeight="1">
      <c r="A128" s="80"/>
      <c r="B128" s="81"/>
      <c r="C128" s="32"/>
      <c r="D128" s="32"/>
      <c r="E128" s="32"/>
      <c r="F128" s="32"/>
      <c r="G128" s="32"/>
      <c r="H128" s="73"/>
      <c r="I128" s="32"/>
    </row>
    <row r="129" spans="1:9" ht="16.5" customHeight="1">
      <c r="A129" s="8"/>
      <c r="B129" s="33"/>
      <c r="C129" s="9" t="s">
        <v>20</v>
      </c>
      <c r="D129" s="7"/>
      <c r="E129" s="37"/>
      <c r="F129" s="79" t="s">
        <v>9</v>
      </c>
      <c r="G129" s="38"/>
      <c r="H129" s="45"/>
      <c r="I129" s="19"/>
    </row>
    <row r="130" spans="1:9" ht="10.5" customHeight="1">
      <c r="A130" s="51"/>
      <c r="B130" s="9" t="s">
        <v>23</v>
      </c>
      <c r="C130" s="33" t="s">
        <v>21</v>
      </c>
      <c r="D130" s="7" t="s">
        <v>81</v>
      </c>
      <c r="E130" s="40" t="s">
        <v>108</v>
      </c>
      <c r="F130" s="46" t="s">
        <v>10</v>
      </c>
      <c r="G130" s="40" t="s">
        <v>13</v>
      </c>
      <c r="H130" s="39"/>
      <c r="I130" s="19" t="s">
        <v>4</v>
      </c>
    </row>
    <row r="131" spans="1:9" ht="10.5" customHeight="1">
      <c r="A131" s="9" t="s">
        <v>7</v>
      </c>
      <c r="B131" s="9" t="s">
        <v>24</v>
      </c>
      <c r="C131" s="33" t="s">
        <v>103</v>
      </c>
      <c r="D131" s="7" t="s">
        <v>82</v>
      </c>
      <c r="E131" s="41" t="s">
        <v>109</v>
      </c>
      <c r="F131" s="7" t="s">
        <v>11</v>
      </c>
      <c r="G131" s="7" t="s">
        <v>14</v>
      </c>
      <c r="H131" s="7" t="s">
        <v>15</v>
      </c>
      <c r="I131" s="19" t="s">
        <v>5</v>
      </c>
    </row>
    <row r="132" spans="1:9" ht="10.5" customHeight="1">
      <c r="A132" s="8"/>
      <c r="B132" s="9" t="s">
        <v>25</v>
      </c>
      <c r="C132" s="9" t="s">
        <v>102</v>
      </c>
      <c r="D132" s="7" t="s">
        <v>5</v>
      </c>
      <c r="E132" s="41" t="s">
        <v>110</v>
      </c>
      <c r="F132" s="7" t="s">
        <v>12</v>
      </c>
      <c r="G132" s="7"/>
      <c r="H132" s="7"/>
      <c r="I132" s="19"/>
    </row>
    <row r="133" spans="1:9" ht="10.5" customHeight="1">
      <c r="A133" s="8"/>
      <c r="B133" s="9"/>
      <c r="C133" s="9"/>
      <c r="D133" s="7"/>
      <c r="E133" s="41"/>
      <c r="F133" s="7"/>
      <c r="G133" s="7"/>
      <c r="H133" s="7"/>
      <c r="I133" s="19"/>
    </row>
    <row r="134" spans="1:9" ht="15" customHeight="1" thickBot="1">
      <c r="A134" s="5">
        <v>1</v>
      </c>
      <c r="B134" s="12">
        <v>2</v>
      </c>
      <c r="C134" s="12">
        <v>3</v>
      </c>
      <c r="D134" s="6" t="s">
        <v>2</v>
      </c>
      <c r="E134" s="42" t="s">
        <v>3</v>
      </c>
      <c r="F134" s="6" t="s">
        <v>16</v>
      </c>
      <c r="G134" s="6" t="s">
        <v>17</v>
      </c>
      <c r="H134" s="6" t="s">
        <v>18</v>
      </c>
      <c r="I134" s="20" t="s">
        <v>19</v>
      </c>
    </row>
    <row r="135" spans="1:9" ht="35.25" customHeight="1">
      <c r="A135" s="10" t="s">
        <v>64</v>
      </c>
      <c r="B135" s="66" t="s">
        <v>50</v>
      </c>
      <c r="C135" s="74" t="s">
        <v>54</v>
      </c>
      <c r="D135" s="2" t="s">
        <v>54</v>
      </c>
      <c r="E135" s="2" t="s">
        <v>54</v>
      </c>
      <c r="F135" s="74" t="s">
        <v>220</v>
      </c>
      <c r="G135" s="74" t="s">
        <v>220</v>
      </c>
      <c r="H135" s="74" t="s">
        <v>220</v>
      </c>
      <c r="I135" s="75" t="s">
        <v>54</v>
      </c>
    </row>
    <row r="136" spans="1:9" ht="15" customHeight="1">
      <c r="A136" s="65" t="s">
        <v>40</v>
      </c>
      <c r="B136" s="66"/>
      <c r="C136" s="76"/>
      <c r="D136" s="67"/>
      <c r="E136" s="67"/>
      <c r="F136" s="46" t="s">
        <v>220</v>
      </c>
      <c r="G136" s="46" t="s">
        <v>220</v>
      </c>
      <c r="H136" s="46" t="s">
        <v>220</v>
      </c>
      <c r="I136" s="77"/>
    </row>
    <row r="137" spans="1:9" ht="22.5">
      <c r="A137" s="10" t="s">
        <v>83</v>
      </c>
      <c r="B137" s="71" t="s">
        <v>51</v>
      </c>
      <c r="C137" s="67" t="s">
        <v>54</v>
      </c>
      <c r="D137" s="68" t="s">
        <v>54</v>
      </c>
      <c r="E137" s="68" t="s">
        <v>54</v>
      </c>
      <c r="F137" s="68" t="s">
        <v>220</v>
      </c>
      <c r="G137" s="68" t="s">
        <v>220</v>
      </c>
      <c r="H137" s="68" t="s">
        <v>220</v>
      </c>
      <c r="I137" s="69" t="s">
        <v>54</v>
      </c>
    </row>
    <row r="138" spans="1:9" ht="36" customHeight="1" thickBot="1">
      <c r="A138" s="103" t="s">
        <v>84</v>
      </c>
      <c r="B138" s="72" t="s">
        <v>52</v>
      </c>
      <c r="C138" s="52" t="s">
        <v>54</v>
      </c>
      <c r="D138" s="30" t="s">
        <v>54</v>
      </c>
      <c r="E138" s="30" t="s">
        <v>54</v>
      </c>
      <c r="F138" s="30" t="s">
        <v>220</v>
      </c>
      <c r="G138" s="30" t="s">
        <v>220</v>
      </c>
      <c r="H138" s="30" t="s">
        <v>220</v>
      </c>
      <c r="I138" s="53" t="s">
        <v>54</v>
      </c>
    </row>
    <row r="139" spans="1:9">
      <c r="A139" s="65"/>
      <c r="B139" s="83"/>
      <c r="C139" s="29"/>
      <c r="D139" s="29"/>
      <c r="E139" s="29"/>
      <c r="F139" s="29"/>
      <c r="G139" s="29"/>
      <c r="H139" s="29"/>
      <c r="I139" s="29"/>
    </row>
    <row r="140" spans="1:9" ht="7.5" customHeight="1">
      <c r="A140" s="49"/>
      <c r="B140" s="49"/>
      <c r="C140" s="29"/>
      <c r="D140" s="29"/>
      <c r="E140" s="29"/>
      <c r="F140" s="29"/>
      <c r="G140" s="29"/>
      <c r="H140" s="29"/>
      <c r="I140" s="29"/>
    </row>
    <row r="141" spans="1:9" ht="30" customHeight="1">
      <c r="A141" s="50" t="s">
        <v>29</v>
      </c>
      <c r="B141" s="50"/>
      <c r="C141" s="29" t="s">
        <v>152</v>
      </c>
      <c r="D141" s="58"/>
      <c r="E141" s="58" t="s">
        <v>31</v>
      </c>
      <c r="F141" s="29"/>
      <c r="G141" s="29"/>
      <c r="H141" s="29"/>
      <c r="I141" s="29"/>
    </row>
    <row r="142" spans="1:9" ht="9.75" customHeight="1">
      <c r="A142" s="14" t="s">
        <v>33</v>
      </c>
      <c r="B142" s="14"/>
      <c r="C142" s="13"/>
      <c r="D142" s="11"/>
      <c r="E142" s="11" t="s">
        <v>98</v>
      </c>
      <c r="F142" s="11"/>
      <c r="G142" s="11"/>
      <c r="H142" s="11" t="s">
        <v>154</v>
      </c>
      <c r="I142" s="11"/>
    </row>
    <row r="143" spans="1:9" ht="9.75" customHeight="1">
      <c r="D143" s="11"/>
      <c r="E143" s="11"/>
      <c r="F143" s="26" t="s">
        <v>34</v>
      </c>
      <c r="H143" s="11"/>
      <c r="I143" s="11"/>
    </row>
    <row r="144" spans="1:9" ht="24.75" customHeight="1">
      <c r="A144" s="14" t="s">
        <v>30</v>
      </c>
      <c r="B144" s="14" t="s">
        <v>153</v>
      </c>
      <c r="C144" s="13"/>
      <c r="D144" s="11"/>
      <c r="E144" s="11"/>
      <c r="F144" s="11"/>
      <c r="G144" s="11"/>
      <c r="H144" s="11"/>
      <c r="I144" s="11"/>
    </row>
    <row r="145" spans="1:9" ht="9.75" customHeight="1">
      <c r="A145" s="14" t="s">
        <v>35</v>
      </c>
      <c r="B145" s="14"/>
      <c r="C145" s="13"/>
      <c r="D145" s="11"/>
      <c r="E145" s="11"/>
      <c r="F145" s="11"/>
      <c r="G145" s="11"/>
      <c r="H145" s="11"/>
      <c r="I145" s="11"/>
    </row>
    <row r="146" spans="1:9" ht="11.25" customHeight="1">
      <c r="A146" s="14"/>
      <c r="B146" s="14"/>
      <c r="C146" s="26"/>
      <c r="D146" s="11"/>
      <c r="E146" s="84"/>
      <c r="F146" s="11"/>
      <c r="G146" s="11"/>
      <c r="H146" s="11"/>
      <c r="I146" s="85"/>
    </row>
    <row r="147" spans="1:9" ht="23.25" customHeight="1">
      <c r="A147" s="14" t="s">
        <v>495</v>
      </c>
      <c r="D147" s="11"/>
      <c r="E147" s="11"/>
      <c r="F147" s="11"/>
      <c r="G147" s="11"/>
      <c r="H147" s="11"/>
      <c r="I147" s="85"/>
    </row>
    <row r="148" spans="1:9" ht="9.9499999999999993" customHeight="1">
      <c r="D148" s="11"/>
      <c r="E148" s="11"/>
      <c r="F148" s="11"/>
      <c r="G148" s="11"/>
      <c r="H148" s="11"/>
      <c r="I148" s="85"/>
    </row>
    <row r="149" spans="1:9" ht="12.75" customHeight="1">
      <c r="A149" s="26"/>
      <c r="B149" s="26"/>
      <c r="C149" s="4"/>
      <c r="D149" s="27"/>
      <c r="E149" s="27"/>
      <c r="F149" s="27"/>
      <c r="G149" s="27"/>
      <c r="H149" s="27"/>
      <c r="I149" s="27"/>
    </row>
  </sheetData>
  <mergeCells count="4">
    <mergeCell ref="A2:H2"/>
    <mergeCell ref="A1:H1"/>
    <mergeCell ref="A3:H3"/>
    <mergeCell ref="A4:G4"/>
  </mergeCells>
  <phoneticPr fontId="2" type="noConversion"/>
  <printOptions gridLinesSet="0"/>
  <pageMargins left="0.39370078740157483" right="0.39370078740157483" top="0.78740157480314965" bottom="0.39370078740157483" header="0" footer="0"/>
  <pageSetup paperSize="9" scale="80" pageOrder="overThenDown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Лист17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2013-12-02T11:40:32Z</cp:lastPrinted>
  <dcterms:created xsi:type="dcterms:W3CDTF">1999-06-18T11:49:53Z</dcterms:created>
  <dcterms:modified xsi:type="dcterms:W3CDTF">2014-02-11T00:55:18Z</dcterms:modified>
</cp:coreProperties>
</file>