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97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'Лист2'!$A$1:$J$268</definedName>
  </definedNames>
  <calcPr fullCalcOnLoad="1"/>
</workbook>
</file>

<file path=xl/sharedStrings.xml><?xml version="1.0" encoding="utf-8"?>
<sst xmlns="http://schemas.openxmlformats.org/spreadsheetml/2006/main" count="997" uniqueCount="544">
  <si>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</si>
  <si>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</si>
  <si>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</si>
  <si>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</si>
  <si>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</si>
  <si>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</si>
  <si>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</si>
  <si>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</si>
  <si>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</si>
  <si>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</si>
  <si>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</si>
  <si>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</si>
  <si>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</si>
  <si>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</si>
  <si>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</si>
  <si>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</si>
  <si>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</si>
  <si>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</si>
  <si>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</si>
  <si>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</si>
  <si>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</si>
  <si>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</si>
  <si>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</si>
  <si>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</si>
  <si>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</si>
  <si>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</si>
  <si>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</si>
  <si>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t>чел.</t>
  </si>
  <si>
    <t>всего по району</t>
  </si>
  <si>
    <t>на территории района</t>
  </si>
  <si>
    <t xml:space="preserve">работников  по району- всего: </t>
  </si>
  <si>
    <t>в среднем по району: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</si>
  <si>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</si>
  <si>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</si>
  <si>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</si>
  <si>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</si>
  <si>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</si>
  <si>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</si>
  <si>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</si>
  <si>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</si>
  <si>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</si>
  <si>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</si>
  <si>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</si>
  <si>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</si>
  <si>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</si>
  <si>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</si>
  <si>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</si>
  <si>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</si>
  <si>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</si>
  <si>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</si>
  <si>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</si>
  <si>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</si>
  <si>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</si>
  <si>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</si>
  <si>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</si>
  <si>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</si>
  <si>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</si>
  <si>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</si>
  <si>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</si>
  <si>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</si>
  <si>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</si>
  <si>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</si>
  <si>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</si>
  <si>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</si>
  <si>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</si>
  <si>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</si>
  <si>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</si>
  <si>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</si>
  <si>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</si>
  <si>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</si>
  <si>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</si>
  <si>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</si>
  <si>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</si>
  <si>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</si>
  <si>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</si>
  <si>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</si>
  <si>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</si>
  <si>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</si>
  <si>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</si>
  <si>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</si>
  <si>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</si>
  <si>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</si>
  <si>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</si>
  <si>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</si>
  <si>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</si>
  <si>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</si>
  <si>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</si>
  <si>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</si>
  <si>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</si>
  <si>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</si>
  <si>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</si>
  <si>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</si>
  <si>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</si>
  <si>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</si>
  <si>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</si>
  <si>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</si>
  <si>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</si>
  <si>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</si>
  <si>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</si>
  <si>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</si>
  <si>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</si>
  <si>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</si>
  <si>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</si>
  <si>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</si>
  <si>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</si>
  <si>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</si>
  <si>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</si>
  <si>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</si>
  <si>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</si>
  <si>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</si>
  <si>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</si>
  <si>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</si>
  <si>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</si>
  <si>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</si>
  <si>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</si>
  <si>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</si>
  <si>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</si>
  <si>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</si>
  <si>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</si>
  <si>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</si>
  <si>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</si>
  <si>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</si>
  <si>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</si>
  <si>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</si>
  <si>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</si>
  <si>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</si>
  <si>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</si>
  <si>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</si>
  <si>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</si>
  <si>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</si>
  <si>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</si>
  <si>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</si>
  <si>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</si>
  <si>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</si>
  <si>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</si>
  <si>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</si>
  <si>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</si>
  <si>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</si>
  <si>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</si>
  <si>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</si>
  <si>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</si>
  <si>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</si>
  <si>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</si>
  <si>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</si>
  <si>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</si>
  <si>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</si>
  <si>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</si>
  <si>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</si>
  <si>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</si>
  <si>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</si>
  <si>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</si>
  <si>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</si>
  <si>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</si>
  <si>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</si>
  <si>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</si>
  <si>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</si>
  <si>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</si>
  <si>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</si>
  <si>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</si>
  <si>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</si>
  <si>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</si>
  <si>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</si>
  <si>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</si>
  <si>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</si>
  <si>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</si>
  <si>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</si>
  <si>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</si>
  <si>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</si>
  <si>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</si>
  <si>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</si>
  <si>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</si>
  <si>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</si>
  <si>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</si>
  <si>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</si>
  <si>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</si>
  <si>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</si>
  <si>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</si>
  <si>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</si>
  <si>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</si>
  <si>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</si>
  <si>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</si>
  <si>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</si>
  <si>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</si>
  <si>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</si>
  <si>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</si>
  <si>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</si>
  <si>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</si>
  <si>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</si>
  <si>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</si>
  <si>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</si>
  <si>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</si>
  <si>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</si>
  <si>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</si>
  <si>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</si>
  <si>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</si>
  <si>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</si>
  <si>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</si>
  <si>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</si>
  <si>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</si>
  <si>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</si>
  <si>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</si>
  <si>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</si>
  <si>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</si>
  <si>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</si>
  <si>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</si>
  <si>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</si>
  <si>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</si>
  <si>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</si>
  <si>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</si>
  <si>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</si>
  <si>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</si>
  <si>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</si>
  <si>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</si>
  <si>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</si>
  <si>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</si>
  <si>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</si>
  <si>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</si>
  <si>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</si>
  <si>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</si>
  <si>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</si>
  <si>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</si>
  <si>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</si>
  <si>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</si>
  <si>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</si>
  <si>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</si>
  <si>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</si>
  <si>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</si>
  <si>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</si>
  <si>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</si>
  <si>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</si>
  <si>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</si>
  <si>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</si>
  <si>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</si>
  <si>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</si>
  <si>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</si>
  <si>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</si>
  <si>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</si>
  <si>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</si>
  <si>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</si>
  <si>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</si>
  <si>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</si>
  <si>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</si>
  <si>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</si>
  <si>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</si>
  <si>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</si>
  <si>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</si>
  <si>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</si>
  <si>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</si>
  <si>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</si>
  <si>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</si>
  <si>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</si>
  <si>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</si>
  <si>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</si>
  <si>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</si>
  <si>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</si>
  <si>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</si>
  <si>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</si>
  <si>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</si>
  <si>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</si>
  <si>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</si>
  <si>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</si>
  <si>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</si>
  <si>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</si>
  <si>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</si>
  <si>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</si>
  <si>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</si>
  <si>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</si>
  <si>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</si>
  <si>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</si>
  <si>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</si>
  <si>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</si>
  <si>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</si>
  <si>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</si>
  <si>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</si>
  <si>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</si>
  <si>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</si>
  <si>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</si>
  <si>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</si>
  <si>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</si>
  <si>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</si>
  <si>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</si>
  <si>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</si>
  <si>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</si>
  <si>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</si>
  <si>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</si>
  <si>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</si>
  <si>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</si>
  <si>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</si>
  <si>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</si>
  <si>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</si>
  <si>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</si>
  <si>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</si>
  <si>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</si>
  <si>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</si>
  <si>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</si>
  <si>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</si>
  <si>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</si>
  <si>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</si>
  <si>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</si>
  <si>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</si>
  <si>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</si>
  <si>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</si>
  <si>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</si>
  <si>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</si>
  <si>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</si>
  <si>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</si>
  <si>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</si>
  <si>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</si>
  <si>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</si>
  <si>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</si>
  <si>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</si>
  <si>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</si>
  <si>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</si>
  <si>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</si>
  <si>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</si>
  <si>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</si>
  <si>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</si>
  <si>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</si>
  <si>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</si>
  <si>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</si>
  <si>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</si>
  <si>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</si>
  <si>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</si>
  <si>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</si>
  <si>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</si>
  <si>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</si>
  <si>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</si>
  <si>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</si>
  <si>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</si>
  <si>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</si>
  <si>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</si>
  <si>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</si>
  <si>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</si>
  <si>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</si>
  <si>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</si>
  <si>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</si>
  <si>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</si>
  <si>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</si>
  <si>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</si>
  <si>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</si>
  <si>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</si>
  <si>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</si>
  <si>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</si>
  <si>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</si>
  <si>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</si>
  <si>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</si>
  <si>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</si>
  <si>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</si>
  <si>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</si>
  <si>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</si>
  <si>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</si>
  <si>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</si>
  <si>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</si>
  <si>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</si>
  <si>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</si>
  <si>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</si>
  <si>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</si>
  <si>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</si>
  <si>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</si>
  <si>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</si>
  <si>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</si>
  <si>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</si>
  <si>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</si>
  <si>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</si>
  <si>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</si>
  <si>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</si>
  <si>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</si>
  <si>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</si>
  <si>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</si>
  <si>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</si>
  <si>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</si>
  <si>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</si>
  <si>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</si>
  <si>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</si>
  <si>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</si>
  <si>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</si>
  <si>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</si>
  <si>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</si>
  <si>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</si>
  <si>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</si>
  <si>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</si>
  <si>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</si>
  <si>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</si>
  <si>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</si>
  <si>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</si>
  <si>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</si>
  <si>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</si>
  <si>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</si>
  <si>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</si>
  <si>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</si>
  <si>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</si>
  <si>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</si>
  <si>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</si>
  <si>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</si>
  <si>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</si>
  <si>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</si>
  <si>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</si>
  <si>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</si>
  <si>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</si>
  <si>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</si>
  <si>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</si>
  <si>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</si>
  <si>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</si>
  <si>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</si>
  <si>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</si>
  <si>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</si>
  <si>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</si>
  <si>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</si>
  <si>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</si>
  <si>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</si>
  <si>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</si>
  <si>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</si>
  <si>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</si>
  <si>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</si>
  <si>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</si>
  <si>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</si>
  <si>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</si>
  <si>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</si>
  <si>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</si>
  <si>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</si>
  <si>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</si>
  <si>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</si>
  <si>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</si>
  <si>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</si>
  <si>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</si>
  <si>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</si>
  <si>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</si>
  <si>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</si>
  <si>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</si>
  <si>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</si>
  <si>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</si>
  <si>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</si>
  <si>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</si>
  <si>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</si>
  <si>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</si>
  <si>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</si>
  <si>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</si>
  <si>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</si>
  <si>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</si>
  <si>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</si>
  <si>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</si>
  <si>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</si>
  <si>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</si>
  <si>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</si>
  <si>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</si>
  <si>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</si>
  <si>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</si>
  <si>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</si>
  <si>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</si>
  <si>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</si>
  <si>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</si>
  <si>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</si>
  <si>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</si>
  <si>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</si>
  <si>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</si>
  <si>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</si>
  <si>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</si>
  <si>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</si>
  <si>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</si>
  <si>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</si>
  <si>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</si>
  <si>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</si>
  <si>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</si>
  <si>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</si>
  <si>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</si>
  <si>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</si>
  <si>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</si>
  <si>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</si>
  <si>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</si>
  <si>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</si>
  <si>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</si>
  <si>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</si>
  <si>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</si>
  <si>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</si>
  <si>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</si>
  <si>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</si>
  <si>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</si>
  <si>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</si>
  <si>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</si>
  <si>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</si>
  <si>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</si>
  <si>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</si>
  <si>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</si>
  <si>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</si>
  <si>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</si>
  <si>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</si>
  <si>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</si>
  <si>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</si>
  <si>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</si>
  <si>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</si>
  <si>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</si>
  <si>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</si>
  <si>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</si>
  <si>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</si>
  <si>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</si>
  <si>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</si>
  <si>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</si>
  <si>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</si>
  <si>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</si>
  <si>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</si>
  <si>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</si>
  <si>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</si>
  <si>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</si>
  <si>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</si>
  <si>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</si>
  <si>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</si>
  <si>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</si>
  <si>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</si>
  <si>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</si>
  <si>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</si>
  <si>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</si>
  <si>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</si>
  <si>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</si>
  <si>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</si>
  <si>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</si>
  <si>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</si>
  <si>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</si>
  <si>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</si>
  <si>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</si>
  <si>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</si>
  <si>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</si>
  <si>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</si>
  <si>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</si>
  <si>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</si>
  <si>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</si>
  <si>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</si>
  <si>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</si>
  <si>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</si>
  <si>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</si>
  <si>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</si>
  <si>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</si>
  <si>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</si>
  <si>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</si>
  <si>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</si>
  <si>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</si>
  <si>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</si>
  <si>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2022 г.</t>
  </si>
  <si>
    <t>предоставление прочих видов услуг</t>
  </si>
  <si>
    <t>деятельность в области здравоохранения и социальных услуг</t>
  </si>
  <si>
    <t>2020г.</t>
  </si>
  <si>
    <t>2023 г.</t>
  </si>
  <si>
    <t>Прогноз показателей труда в целом по территории Меркуловского сельского поселения</t>
  </si>
  <si>
    <t>СПК племзавод "Меркуловский</t>
  </si>
  <si>
    <t>8.Меркуловское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</si>
</sst>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1" fillId="0" borderId="11" xfId="53" applyBorder="1">
      <alignment/>
      <protection/>
    </xf>
    <xf numFmtId="0" fontId="41" fillId="0" borderId="24" xfId="53" applyBorder="1">
      <alignment/>
      <protection/>
    </xf>
    <xf numFmtId="0" fontId="1" fillId="0" borderId="24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1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1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2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BreakPreview" zoomScale="130" zoomScaleNormal="75" zoomScaleSheetLayoutView="130" zoomScalePageLayoutView="0" workbookViewId="0" topLeftCell="A118">
      <selection activeCell="I237" sqref="I237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6" width="9.375" style="0" customWidth="1"/>
    <col min="7" max="7" width="8.625" style="0" customWidth="1"/>
    <col min="9" max="9" width="8.875" style="0" customWidth="1"/>
    <col min="10" max="10" width="9.00390625" style="0" customWidth="1"/>
    <col min="11" max="12" width="7.75390625" style="0" customWidth="1"/>
  </cols>
  <sheetData>
    <row r="1" spans="1:11" ht="18">
      <c r="A1" s="204" t="s">
        <v>487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1.25" customHeight="1">
      <c r="A3" s="107"/>
      <c r="B3" s="108"/>
      <c r="C3" s="108"/>
      <c r="D3" s="108"/>
      <c r="E3" s="108"/>
      <c r="F3" s="108"/>
      <c r="G3" s="108"/>
      <c r="H3" s="108"/>
      <c r="I3" s="121" t="s">
        <v>42</v>
      </c>
      <c r="J3" s="108"/>
      <c r="K3" s="108"/>
    </row>
    <row r="4" spans="2:7" ht="26.25" customHeight="1">
      <c r="B4" s="203" t="s">
        <v>541</v>
      </c>
      <c r="C4" s="203"/>
      <c r="D4" s="203"/>
      <c r="E4" s="203"/>
      <c r="F4" s="203"/>
      <c r="G4" s="203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488</v>
      </c>
      <c r="D7" s="97" t="s">
        <v>54</v>
      </c>
      <c r="E7" s="3" t="s">
        <v>511</v>
      </c>
      <c r="F7" s="97" t="s">
        <v>54</v>
      </c>
      <c r="G7" s="3" t="s">
        <v>512</v>
      </c>
      <c r="H7" s="3" t="s">
        <v>535</v>
      </c>
      <c r="I7" s="3" t="s">
        <v>536</v>
      </c>
      <c r="J7" s="3" t="s">
        <v>540</v>
      </c>
    </row>
    <row r="8" spans="1:10" ht="13.5" thickBot="1">
      <c r="A8" s="4"/>
      <c r="B8" s="4" t="s">
        <v>13</v>
      </c>
      <c r="C8" s="99" t="s">
        <v>17</v>
      </c>
      <c r="D8" s="99" t="s">
        <v>511</v>
      </c>
      <c r="E8" s="99" t="s">
        <v>17</v>
      </c>
      <c r="F8" s="99" t="s">
        <v>539</v>
      </c>
      <c r="G8" s="101"/>
      <c r="H8" s="102"/>
      <c r="I8" s="6"/>
      <c r="J8" s="6"/>
    </row>
    <row r="9" spans="1:10" ht="12.7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76" t="s">
        <v>4</v>
      </c>
      <c r="B10" s="77" t="s">
        <v>27</v>
      </c>
      <c r="C10" s="71">
        <v>227</v>
      </c>
      <c r="D10" s="71">
        <v>227</v>
      </c>
      <c r="E10" s="71">
        <v>196</v>
      </c>
      <c r="F10" s="71">
        <v>182</v>
      </c>
      <c r="G10" s="71">
        <v>180</v>
      </c>
      <c r="H10" s="71">
        <v>177</v>
      </c>
      <c r="I10" s="71">
        <v>180</v>
      </c>
      <c r="J10" s="71">
        <v>181</v>
      </c>
    </row>
    <row r="11" spans="1:10" ht="15.75" customHeight="1">
      <c r="A11" s="187" t="s">
        <v>16</v>
      </c>
      <c r="B11" s="186" t="s">
        <v>15</v>
      </c>
      <c r="C11" s="71"/>
      <c r="D11" s="71"/>
      <c r="E11" s="71">
        <f>E10/C10*100</f>
        <v>86.34361233480176</v>
      </c>
      <c r="F11" s="71">
        <f>F10/D10*100</f>
        <v>80.1762114537445</v>
      </c>
      <c r="G11" s="71">
        <f>G10/E10*100</f>
        <v>91.83673469387756</v>
      </c>
      <c r="H11" s="71">
        <f>H10/G10*100</f>
        <v>98.33333333333333</v>
      </c>
      <c r="I11" s="71">
        <f>I10/H10*100</f>
        <v>101.69491525423729</v>
      </c>
      <c r="J11" s="71">
        <f>J10/I10*100</f>
        <v>100.55555555555556</v>
      </c>
    </row>
    <row r="12" spans="1:10" ht="24">
      <c r="A12" s="78" t="s">
        <v>532</v>
      </c>
      <c r="B12" s="196" t="s">
        <v>27</v>
      </c>
      <c r="C12" s="71">
        <v>137</v>
      </c>
      <c r="D12" s="71">
        <v>138</v>
      </c>
      <c r="E12" s="71">
        <v>107</v>
      </c>
      <c r="F12" s="71">
        <v>99</v>
      </c>
      <c r="G12" s="71">
        <v>97</v>
      </c>
      <c r="H12" s="71">
        <v>94</v>
      </c>
      <c r="I12" s="71">
        <v>97</v>
      </c>
      <c r="J12" s="71">
        <v>98</v>
      </c>
    </row>
    <row r="13" spans="1:10" ht="12.75">
      <c r="A13" s="195" t="s">
        <v>16</v>
      </c>
      <c r="B13" s="196" t="s">
        <v>15</v>
      </c>
      <c r="C13" s="71"/>
      <c r="D13" s="71"/>
      <c r="E13" s="197">
        <f>E12/C12*100</f>
        <v>78.1021897810219</v>
      </c>
      <c r="F13" s="197">
        <f>F12/D12*100</f>
        <v>71.73913043478261</v>
      </c>
      <c r="G13" s="197">
        <f>G12/E12*100</f>
        <v>90.65420560747664</v>
      </c>
      <c r="H13" s="197">
        <f>H12/G12*100</f>
        <v>96.90721649484536</v>
      </c>
      <c r="I13" s="197">
        <f>I12/H12*100</f>
        <v>103.19148936170212</v>
      </c>
      <c r="J13" s="197">
        <f>J12/I12*100</f>
        <v>101.03092783505154</v>
      </c>
    </row>
    <row r="14" spans="1:10" ht="39.75" customHeight="1">
      <c r="A14" s="78" t="s">
        <v>513</v>
      </c>
      <c r="B14" s="73" t="s">
        <v>27</v>
      </c>
      <c r="C14" s="32"/>
      <c r="D14" s="32"/>
      <c r="E14" s="32"/>
      <c r="F14" s="32"/>
      <c r="G14" s="32"/>
      <c r="H14" s="32"/>
      <c r="I14" s="32"/>
      <c r="J14" s="32"/>
    </row>
    <row r="15" spans="1:10" ht="39.75" customHeight="1">
      <c r="A15" s="195" t="s">
        <v>16</v>
      </c>
      <c r="B15" s="196" t="s">
        <v>15</v>
      </c>
      <c r="C15" s="32"/>
      <c r="D15" s="32"/>
      <c r="E15" s="197" t="e">
        <f>E14/C14*100</f>
        <v>#DIV/0!</v>
      </c>
      <c r="F15" s="197" t="e">
        <f>F14/D14*100</f>
        <v>#DIV/0!</v>
      </c>
      <c r="G15" s="197" t="e">
        <f>G14/E14*100</f>
        <v>#DIV/0!</v>
      </c>
      <c r="H15" s="197" t="e">
        <f>H14/G14*100</f>
        <v>#DIV/0!</v>
      </c>
      <c r="I15" s="197" t="e">
        <f>I14/H14*100</f>
        <v>#DIV/0!</v>
      </c>
      <c r="J15" s="197" t="e">
        <f>J14/I14*100</f>
        <v>#DIV/0!</v>
      </c>
    </row>
    <row r="16" spans="1:11" ht="12.75">
      <c r="A16" s="78" t="s">
        <v>514</v>
      </c>
      <c r="B16" s="73" t="s">
        <v>27</v>
      </c>
      <c r="C16" s="32"/>
      <c r="D16" s="32"/>
      <c r="E16" s="32"/>
      <c r="F16" s="32"/>
      <c r="G16" s="32"/>
      <c r="H16" s="32"/>
      <c r="I16" s="32"/>
      <c r="J16" s="32"/>
      <c r="K16" s="5"/>
    </row>
    <row r="17" spans="1:11" ht="12.75">
      <c r="A17" s="195" t="s">
        <v>16</v>
      </c>
      <c r="B17" s="196" t="s">
        <v>15</v>
      </c>
      <c r="C17" s="32"/>
      <c r="D17" s="32"/>
      <c r="E17" s="197" t="e">
        <f>E16/C16*100</f>
        <v>#DIV/0!</v>
      </c>
      <c r="F17" s="197" t="e">
        <f>F16/D16*100</f>
        <v>#DIV/0!</v>
      </c>
      <c r="G17" s="197" t="e">
        <f>G16/E16*100</f>
        <v>#DIV/0!</v>
      </c>
      <c r="H17" s="197" t="e">
        <f>H16/G16*100</f>
        <v>#DIV/0!</v>
      </c>
      <c r="I17" s="197" t="e">
        <f>I16/H16*100</f>
        <v>#DIV/0!</v>
      </c>
      <c r="J17" s="197" t="e">
        <f>J16/I16*100</f>
        <v>#DIV/0!</v>
      </c>
      <c r="K17" s="5"/>
    </row>
    <row r="18" spans="1:11" ht="12.75">
      <c r="A18" s="78" t="s">
        <v>528</v>
      </c>
      <c r="B18" s="73" t="s">
        <v>27</v>
      </c>
      <c r="C18" s="32"/>
      <c r="D18" s="32"/>
      <c r="E18" s="32"/>
      <c r="F18" s="32"/>
      <c r="G18" s="32"/>
      <c r="H18" s="32"/>
      <c r="I18" s="32"/>
      <c r="J18" s="32"/>
      <c r="K18" s="5"/>
    </row>
    <row r="19" spans="1:11" ht="12.75">
      <c r="A19" s="195" t="s">
        <v>16</v>
      </c>
      <c r="B19" s="196" t="s">
        <v>15</v>
      </c>
      <c r="C19" s="32"/>
      <c r="D19" s="32"/>
      <c r="E19" s="197" t="e">
        <f>E18/C18*100</f>
        <v>#DIV/0!</v>
      </c>
      <c r="F19" s="197" t="e">
        <f>F18/D18*100</f>
        <v>#DIV/0!</v>
      </c>
      <c r="G19" s="197" t="e">
        <f>G18/E18*100</f>
        <v>#DIV/0!</v>
      </c>
      <c r="H19" s="197" t="e">
        <f>H18/G18*100</f>
        <v>#DIV/0!</v>
      </c>
      <c r="I19" s="197" t="e">
        <f>I18/H18*100</f>
        <v>#DIV/0!</v>
      </c>
      <c r="J19" s="197" t="e">
        <f>J18/I18*100</f>
        <v>#DIV/0!</v>
      </c>
      <c r="K19" s="5"/>
    </row>
    <row r="20" spans="1:11" ht="12.75">
      <c r="A20" s="78" t="s">
        <v>529</v>
      </c>
      <c r="B20" s="73" t="s">
        <v>27</v>
      </c>
      <c r="C20" s="32"/>
      <c r="D20" s="32"/>
      <c r="E20" s="32"/>
      <c r="F20" s="32"/>
      <c r="G20" s="32"/>
      <c r="H20" s="32"/>
      <c r="I20" s="32"/>
      <c r="J20" s="32"/>
      <c r="K20" s="5"/>
    </row>
    <row r="21" spans="1:11" ht="12.75">
      <c r="A21" s="195" t="s">
        <v>16</v>
      </c>
      <c r="B21" s="196" t="s">
        <v>15</v>
      </c>
      <c r="C21" s="32"/>
      <c r="D21" s="32"/>
      <c r="E21" s="197" t="e">
        <f>E20/C20*100</f>
        <v>#DIV/0!</v>
      </c>
      <c r="F21" s="197" t="e">
        <f>F20/D20*100</f>
        <v>#DIV/0!</v>
      </c>
      <c r="G21" s="197" t="e">
        <f>G20/E20*100</f>
        <v>#DIV/0!</v>
      </c>
      <c r="H21" s="197" t="e">
        <f>H20/G20*100</f>
        <v>#DIV/0!</v>
      </c>
      <c r="I21" s="197" t="e">
        <f>I20/H20*100</f>
        <v>#DIV/0!</v>
      </c>
      <c r="J21" s="197" t="e">
        <f>J20/I20*100</f>
        <v>#DIV/0!</v>
      </c>
      <c r="K21" s="5"/>
    </row>
    <row r="22" spans="1:11" ht="36">
      <c r="A22" s="78" t="s">
        <v>515</v>
      </c>
      <c r="B22" s="73" t="s">
        <v>27</v>
      </c>
      <c r="C22" s="32"/>
      <c r="D22" s="32"/>
      <c r="E22" s="32"/>
      <c r="F22" s="32"/>
      <c r="G22" s="32"/>
      <c r="H22" s="32"/>
      <c r="I22" s="32"/>
      <c r="J22" s="32"/>
      <c r="K22" s="5"/>
    </row>
    <row r="23" spans="1:11" ht="12.75">
      <c r="A23" s="195" t="s">
        <v>16</v>
      </c>
      <c r="B23" s="196" t="s">
        <v>15</v>
      </c>
      <c r="C23" s="32"/>
      <c r="D23" s="32"/>
      <c r="E23" s="197" t="e">
        <f>E22/C22*100</f>
        <v>#DIV/0!</v>
      </c>
      <c r="F23" s="197" t="e">
        <f>F22/D22*100</f>
        <v>#DIV/0!</v>
      </c>
      <c r="G23" s="197" t="e">
        <f>G22/E22*100</f>
        <v>#DIV/0!</v>
      </c>
      <c r="H23" s="197" t="e">
        <f>H22/G22*100</f>
        <v>#DIV/0!</v>
      </c>
      <c r="I23" s="197" t="e">
        <f>I22/H22*100</f>
        <v>#DIV/0!</v>
      </c>
      <c r="J23" s="197" t="e">
        <f>J22/I22*100</f>
        <v>#DIV/0!</v>
      </c>
      <c r="K23" s="5"/>
    </row>
    <row r="24" spans="1:11" ht="48">
      <c r="A24" s="78" t="s">
        <v>516</v>
      </c>
      <c r="B24" s="73" t="s">
        <v>27</v>
      </c>
      <c r="C24" s="32"/>
      <c r="D24" s="32"/>
      <c r="E24" s="32"/>
      <c r="F24" s="32"/>
      <c r="G24" s="32"/>
      <c r="H24" s="32"/>
      <c r="I24" s="32"/>
      <c r="J24" s="32"/>
      <c r="K24" s="5"/>
    </row>
    <row r="25" spans="1:11" ht="12.75">
      <c r="A25" s="195" t="s">
        <v>16</v>
      </c>
      <c r="B25" s="196" t="s">
        <v>15</v>
      </c>
      <c r="C25" s="32"/>
      <c r="D25" s="32"/>
      <c r="E25" s="197" t="e">
        <f>E24/C24*100</f>
        <v>#DIV/0!</v>
      </c>
      <c r="F25" s="197" t="e">
        <f>F24/D24*100</f>
        <v>#DIV/0!</v>
      </c>
      <c r="G25" s="197" t="e">
        <f>G24/E24*100</f>
        <v>#DIV/0!</v>
      </c>
      <c r="H25" s="197" t="e">
        <f>H24/G24*100</f>
        <v>#DIV/0!</v>
      </c>
      <c r="I25" s="197" t="e">
        <f>I24/H24*100</f>
        <v>#DIV/0!</v>
      </c>
      <c r="J25" s="197" t="e">
        <f>J24/I24*100</f>
        <v>#DIV/0!</v>
      </c>
      <c r="K25" s="5"/>
    </row>
    <row r="26" spans="1:11" ht="12.75">
      <c r="A26" s="78" t="s">
        <v>530</v>
      </c>
      <c r="B26" s="73" t="s">
        <v>27</v>
      </c>
      <c r="C26" s="32"/>
      <c r="D26" s="32"/>
      <c r="E26" s="32"/>
      <c r="F26" s="32"/>
      <c r="G26" s="32"/>
      <c r="H26" s="32"/>
      <c r="I26" s="32"/>
      <c r="J26" s="32"/>
      <c r="K26" s="5"/>
    </row>
    <row r="27" spans="1:11" ht="12.75">
      <c r="A27" s="195" t="s">
        <v>16</v>
      </c>
      <c r="B27" s="196" t="s">
        <v>15</v>
      </c>
      <c r="C27" s="32"/>
      <c r="D27" s="32"/>
      <c r="E27" s="197" t="e">
        <f>E26/C26*100</f>
        <v>#DIV/0!</v>
      </c>
      <c r="F27" s="197" t="e">
        <f>F26/D26*100</f>
        <v>#DIV/0!</v>
      </c>
      <c r="G27" s="197" t="e">
        <f>G26/E26*100</f>
        <v>#DIV/0!</v>
      </c>
      <c r="H27" s="197" t="e">
        <f>H26/G26*100</f>
        <v>#DIV/0!</v>
      </c>
      <c r="I27" s="197" t="e">
        <f>I26/H26*100</f>
        <v>#DIV/0!</v>
      </c>
      <c r="J27" s="197" t="e">
        <f>J26/I26*100</f>
        <v>#DIV/0!</v>
      </c>
      <c r="K27" s="5"/>
    </row>
    <row r="28" spans="1:11" ht="36">
      <c r="A28" s="178" t="s">
        <v>517</v>
      </c>
      <c r="B28" s="73" t="s">
        <v>27</v>
      </c>
      <c r="C28" s="32"/>
      <c r="D28" s="32"/>
      <c r="E28" s="32"/>
      <c r="F28" s="32"/>
      <c r="G28" s="32"/>
      <c r="H28" s="32"/>
      <c r="I28" s="32"/>
      <c r="J28" s="32"/>
      <c r="K28" s="5"/>
    </row>
    <row r="29" spans="1:11" ht="12.75">
      <c r="A29" s="195" t="s">
        <v>16</v>
      </c>
      <c r="B29" s="196" t="s">
        <v>15</v>
      </c>
      <c r="C29" s="32"/>
      <c r="D29" s="32"/>
      <c r="E29" s="197" t="e">
        <f>E28/C28*100</f>
        <v>#DIV/0!</v>
      </c>
      <c r="F29" s="197" t="e">
        <f>F28/D28*100</f>
        <v>#DIV/0!</v>
      </c>
      <c r="G29" s="197" t="e">
        <f>G28/E28*100</f>
        <v>#DIV/0!</v>
      </c>
      <c r="H29" s="197" t="e">
        <f>H28/G28*100</f>
        <v>#DIV/0!</v>
      </c>
      <c r="I29" s="197" t="e">
        <f>I28/H28*100</f>
        <v>#DIV/0!</v>
      </c>
      <c r="J29" s="197" t="e">
        <f>J28/I28*100</f>
        <v>#DIV/0!</v>
      </c>
      <c r="K29" s="5"/>
    </row>
    <row r="30" spans="1:10" ht="12.75">
      <c r="A30" s="78" t="s">
        <v>32</v>
      </c>
      <c r="B30" s="73"/>
      <c r="C30" s="32"/>
      <c r="D30" s="32"/>
      <c r="E30" s="32"/>
      <c r="F30" s="32"/>
      <c r="G30" s="32"/>
      <c r="H30" s="32"/>
      <c r="I30" s="32"/>
      <c r="J30" s="32"/>
    </row>
    <row r="31" spans="1:10" ht="36">
      <c r="A31" s="78" t="s">
        <v>533</v>
      </c>
      <c r="B31" s="73" t="s">
        <v>27</v>
      </c>
      <c r="C31" s="70"/>
      <c r="D31" s="70"/>
      <c r="E31" s="70"/>
      <c r="F31" s="70"/>
      <c r="G31" s="70"/>
      <c r="H31" s="70"/>
      <c r="I31" s="70"/>
      <c r="J31" s="70"/>
    </row>
    <row r="32" spans="1:10" ht="12.75">
      <c r="A32" s="195" t="s">
        <v>16</v>
      </c>
      <c r="B32" s="196" t="s">
        <v>15</v>
      </c>
      <c r="C32" s="70"/>
      <c r="D32" s="70"/>
      <c r="E32" s="197" t="e">
        <f>E31/C31*100</f>
        <v>#DIV/0!</v>
      </c>
      <c r="F32" s="197" t="e">
        <f>F31/D31*100</f>
        <v>#DIV/0!</v>
      </c>
      <c r="G32" s="197" t="e">
        <f>G31/E31*100</f>
        <v>#DIV/0!</v>
      </c>
      <c r="H32" s="197" t="e">
        <f>H31/G31*100</f>
        <v>#DIV/0!</v>
      </c>
      <c r="I32" s="197" t="e">
        <f>I31/H31*100</f>
        <v>#DIV/0!</v>
      </c>
      <c r="J32" s="197" t="e">
        <f>J31/I31*100</f>
        <v>#DIV/0!</v>
      </c>
    </row>
    <row r="33" spans="1:10" ht="36">
      <c r="A33" s="78" t="s">
        <v>534</v>
      </c>
      <c r="B33" s="73" t="s">
        <v>27</v>
      </c>
      <c r="C33" s="71"/>
      <c r="D33" s="71"/>
      <c r="E33" s="71"/>
      <c r="F33" s="71"/>
      <c r="G33" s="71"/>
      <c r="H33" s="71"/>
      <c r="I33" s="71"/>
      <c r="J33" s="71"/>
    </row>
    <row r="34" spans="1:10" ht="12.75">
      <c r="A34" s="195" t="s">
        <v>16</v>
      </c>
      <c r="B34" s="196" t="s">
        <v>15</v>
      </c>
      <c r="C34" s="71"/>
      <c r="D34" s="71"/>
      <c r="E34" s="197" t="e">
        <f>E33/C33*100</f>
        <v>#DIV/0!</v>
      </c>
      <c r="F34" s="197" t="e">
        <f>F33/D33*100</f>
        <v>#DIV/0!</v>
      </c>
      <c r="G34" s="197" t="e">
        <f>G33/E33*100</f>
        <v>#DIV/0!</v>
      </c>
      <c r="H34" s="197" t="e">
        <f>H33/G33*100</f>
        <v>#DIV/0!</v>
      </c>
      <c r="I34" s="197" t="e">
        <f>I33/H33*100</f>
        <v>#DIV/0!</v>
      </c>
      <c r="J34" s="197" t="e">
        <f>J33/I33*100</f>
        <v>#DIV/0!</v>
      </c>
    </row>
    <row r="35" spans="1:10" ht="12.75">
      <c r="A35" s="78" t="s">
        <v>518</v>
      </c>
      <c r="B35" s="73" t="s">
        <v>27</v>
      </c>
      <c r="C35" s="72">
        <v>6</v>
      </c>
      <c r="D35" s="79">
        <v>6</v>
      </c>
      <c r="E35" s="32">
        <v>6</v>
      </c>
      <c r="F35" s="32">
        <v>6</v>
      </c>
      <c r="G35" s="32">
        <v>6</v>
      </c>
      <c r="H35" s="32">
        <v>6</v>
      </c>
      <c r="I35" s="32">
        <v>6</v>
      </c>
      <c r="J35" s="32">
        <v>6</v>
      </c>
    </row>
    <row r="36" spans="1:10" ht="12.75">
      <c r="A36" s="195" t="s">
        <v>16</v>
      </c>
      <c r="B36" s="196" t="s">
        <v>15</v>
      </c>
      <c r="C36" s="72"/>
      <c r="D36" s="79"/>
      <c r="E36" s="197">
        <f>E35/C35*100</f>
        <v>100</v>
      </c>
      <c r="F36" s="197">
        <f>F35/D35*100</f>
        <v>100</v>
      </c>
      <c r="G36" s="197">
        <f>G35/E35*100</f>
        <v>100</v>
      </c>
      <c r="H36" s="197">
        <f>H35/G35*100</f>
        <v>100</v>
      </c>
      <c r="I36" s="197">
        <f>I35/H35*100</f>
        <v>100</v>
      </c>
      <c r="J36" s="197">
        <f>J35/I35*100</f>
        <v>100</v>
      </c>
    </row>
    <row r="37" spans="1:10" ht="29.25" customHeight="1">
      <c r="A37" s="178" t="s">
        <v>519</v>
      </c>
      <c r="B37" s="73" t="s">
        <v>27</v>
      </c>
      <c r="C37" s="72"/>
      <c r="D37" s="79"/>
      <c r="E37" s="32"/>
      <c r="F37" s="32"/>
      <c r="G37" s="32"/>
      <c r="H37" s="32"/>
      <c r="I37" s="32"/>
      <c r="J37" s="32"/>
    </row>
    <row r="38" spans="1:10" ht="29.25" customHeight="1">
      <c r="A38" s="195" t="s">
        <v>16</v>
      </c>
      <c r="B38" s="196" t="s">
        <v>15</v>
      </c>
      <c r="C38" s="72"/>
      <c r="D38" s="79"/>
      <c r="E38" s="197" t="e">
        <f>E37/C37*100</f>
        <v>#DIV/0!</v>
      </c>
      <c r="F38" s="197" t="e">
        <f>F37/D37*100</f>
        <v>#DIV/0!</v>
      </c>
      <c r="G38" s="197" t="e">
        <f>G37/E37*100</f>
        <v>#DIV/0!</v>
      </c>
      <c r="H38" s="197" t="e">
        <f>H37/G37*100</f>
        <v>#DIV/0!</v>
      </c>
      <c r="I38" s="197" t="e">
        <f>I37/H37*100</f>
        <v>#DIV/0!</v>
      </c>
      <c r="J38" s="197" t="e">
        <f>J37/I37*100</f>
        <v>#DIV/0!</v>
      </c>
    </row>
    <row r="39" spans="1:10" ht="24">
      <c r="A39" s="78" t="s">
        <v>531</v>
      </c>
      <c r="B39" s="73" t="s">
        <v>27</v>
      </c>
      <c r="C39" s="72"/>
      <c r="D39" s="79"/>
      <c r="E39" s="32"/>
      <c r="F39" s="32"/>
      <c r="G39" s="32"/>
      <c r="H39" s="32"/>
      <c r="I39" s="32"/>
      <c r="J39" s="32"/>
    </row>
    <row r="40" spans="1:10" ht="12.75">
      <c r="A40" s="195" t="s">
        <v>16</v>
      </c>
      <c r="B40" s="196" t="s">
        <v>15</v>
      </c>
      <c r="C40" s="72"/>
      <c r="D40" s="79"/>
      <c r="E40" s="197" t="e">
        <f>E39/C39*100</f>
        <v>#DIV/0!</v>
      </c>
      <c r="F40" s="197" t="e">
        <f>F39/D39*100</f>
        <v>#DIV/0!</v>
      </c>
      <c r="G40" s="197" t="e">
        <f>G39/E39*100</f>
        <v>#DIV/0!</v>
      </c>
      <c r="H40" s="197" t="e">
        <f>H39/G39*100</f>
        <v>#DIV/0!</v>
      </c>
      <c r="I40" s="197" t="e">
        <f>I39/H39*100</f>
        <v>#DIV/0!</v>
      </c>
      <c r="J40" s="197" t="e">
        <f>J39/I39*100</f>
        <v>#DIV/0!</v>
      </c>
    </row>
    <row r="41" spans="1:10" ht="12.75">
      <c r="A41" s="78" t="s">
        <v>520</v>
      </c>
      <c r="B41" s="73"/>
      <c r="C41" s="72"/>
      <c r="D41" s="79"/>
      <c r="E41" s="32"/>
      <c r="F41" s="32"/>
      <c r="G41" s="32"/>
      <c r="H41" s="32"/>
      <c r="I41" s="32"/>
      <c r="J41" s="32"/>
    </row>
    <row r="42" spans="1:10" ht="12.75">
      <c r="A42" s="195" t="s">
        <v>16</v>
      </c>
      <c r="B42" s="196" t="s">
        <v>15</v>
      </c>
      <c r="C42" s="72"/>
      <c r="D42" s="79"/>
      <c r="E42" s="197" t="e">
        <f>E41/C41*100</f>
        <v>#DIV/0!</v>
      </c>
      <c r="F42" s="197" t="e">
        <f>F41/D41*100</f>
        <v>#DIV/0!</v>
      </c>
      <c r="G42" s="197" t="e">
        <f>G41/E41*100</f>
        <v>#DIV/0!</v>
      </c>
      <c r="H42" s="197" t="e">
        <f>H41/G41*100</f>
        <v>#DIV/0!</v>
      </c>
      <c r="I42" s="197" t="e">
        <f>I41/H41*100</f>
        <v>#DIV/0!</v>
      </c>
      <c r="J42" s="197" t="e">
        <f>J41/I41*100</f>
        <v>#DIV/0!</v>
      </c>
    </row>
    <row r="43" spans="1:10" ht="24">
      <c r="A43" s="78" t="s">
        <v>521</v>
      </c>
      <c r="B43" s="73" t="s">
        <v>27</v>
      </c>
      <c r="C43" s="72"/>
      <c r="D43" s="79"/>
      <c r="E43" s="32"/>
      <c r="F43" s="32"/>
      <c r="G43" s="32"/>
      <c r="H43" s="32"/>
      <c r="I43" s="32"/>
      <c r="J43" s="32"/>
    </row>
    <row r="44" spans="1:10" ht="12.75">
      <c r="A44" s="195" t="s">
        <v>16</v>
      </c>
      <c r="B44" s="196" t="s">
        <v>15</v>
      </c>
      <c r="C44" s="72"/>
      <c r="D44" s="79"/>
      <c r="E44" s="197" t="e">
        <f>E43/C43*100</f>
        <v>#DIV/0!</v>
      </c>
      <c r="F44" s="197" t="e">
        <f>F43/D43*100</f>
        <v>#DIV/0!</v>
      </c>
      <c r="G44" s="197" t="e">
        <f>G43/E43*100</f>
        <v>#DIV/0!</v>
      </c>
      <c r="H44" s="197" t="e">
        <f>H43/G43*100</f>
        <v>#DIV/0!</v>
      </c>
      <c r="I44" s="197" t="e">
        <f>I43/H43*100</f>
        <v>#DIV/0!</v>
      </c>
      <c r="J44" s="197" t="e">
        <f>J43/I43*100</f>
        <v>#DIV/0!</v>
      </c>
    </row>
    <row r="45" spans="1:10" ht="24">
      <c r="A45" s="178" t="s">
        <v>523</v>
      </c>
      <c r="B45" s="73" t="s">
        <v>27</v>
      </c>
      <c r="C45" s="72"/>
      <c r="D45" s="79"/>
      <c r="E45" s="32"/>
      <c r="F45" s="32"/>
      <c r="G45" s="32"/>
      <c r="H45" s="32"/>
      <c r="I45" s="32"/>
      <c r="J45" s="32"/>
    </row>
    <row r="46" spans="1:10" ht="12.75">
      <c r="A46" s="195" t="s">
        <v>16</v>
      </c>
      <c r="B46" s="196" t="s">
        <v>15</v>
      </c>
      <c r="C46" s="72"/>
      <c r="D46" s="79"/>
      <c r="E46" s="197" t="e">
        <f>E45/C45*100</f>
        <v>#DIV/0!</v>
      </c>
      <c r="F46" s="197" t="e">
        <f>F45/D45*100</f>
        <v>#DIV/0!</v>
      </c>
      <c r="G46" s="197" t="e">
        <f>G45/E45*100</f>
        <v>#DIV/0!</v>
      </c>
      <c r="H46" s="197" t="e">
        <f>H45/G45*100</f>
        <v>#DIV/0!</v>
      </c>
      <c r="I46" s="197" t="e">
        <f>I45/H45*100</f>
        <v>#DIV/0!</v>
      </c>
      <c r="J46" s="197" t="e">
        <f>J45/I45*100</f>
        <v>#DIV/0!</v>
      </c>
    </row>
    <row r="47" spans="1:10" ht="24">
      <c r="A47" s="78" t="s">
        <v>522</v>
      </c>
      <c r="B47" s="73" t="s">
        <v>27</v>
      </c>
      <c r="C47" s="72"/>
      <c r="D47" s="79"/>
      <c r="E47" s="32"/>
      <c r="F47" s="32"/>
      <c r="G47" s="32"/>
      <c r="H47" s="32"/>
      <c r="I47" s="32"/>
      <c r="J47" s="32"/>
    </row>
    <row r="48" spans="1:10" ht="12.75">
      <c r="A48" s="195" t="s">
        <v>16</v>
      </c>
      <c r="B48" s="196" t="s">
        <v>15</v>
      </c>
      <c r="C48" s="72"/>
      <c r="D48" s="79"/>
      <c r="E48" s="197" t="e">
        <f>E47/C47*100</f>
        <v>#DIV/0!</v>
      </c>
      <c r="F48" s="197" t="e">
        <f>F47/D47*100</f>
        <v>#DIV/0!</v>
      </c>
      <c r="G48" s="197" t="e">
        <f>G47/E47*100</f>
        <v>#DIV/0!</v>
      </c>
      <c r="H48" s="197" t="e">
        <f>H47/G47*100</f>
        <v>#DIV/0!</v>
      </c>
      <c r="I48" s="197" t="e">
        <f>I47/H47*100</f>
        <v>#DIV/0!</v>
      </c>
      <c r="J48" s="197" t="e">
        <f>J47/I47*100</f>
        <v>#DIV/0!</v>
      </c>
    </row>
    <row r="49" spans="1:10" ht="36">
      <c r="A49" s="78" t="s">
        <v>524</v>
      </c>
      <c r="B49" s="73" t="s">
        <v>27</v>
      </c>
      <c r="C49" s="72">
        <v>1</v>
      </c>
      <c r="D49" s="79">
        <v>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</row>
    <row r="50" spans="1:10" ht="12.75">
      <c r="A50" s="195" t="s">
        <v>16</v>
      </c>
      <c r="B50" s="196" t="s">
        <v>15</v>
      </c>
      <c r="C50" s="72"/>
      <c r="D50" s="79"/>
      <c r="E50" s="197">
        <f>E49/C49*100</f>
        <v>100</v>
      </c>
      <c r="F50" s="197">
        <f>F49/D49*100</f>
        <v>100</v>
      </c>
      <c r="G50" s="197">
        <f>G49/E49*100</f>
        <v>100</v>
      </c>
      <c r="H50" s="197">
        <f>H49/G49*100</f>
        <v>100</v>
      </c>
      <c r="I50" s="197">
        <f>I49/H49*100</f>
        <v>100</v>
      </c>
      <c r="J50" s="197">
        <f>J49/I49*100</f>
        <v>100</v>
      </c>
    </row>
    <row r="51" spans="1:10" ht="12.75">
      <c r="A51" s="78" t="s">
        <v>525</v>
      </c>
      <c r="B51" s="73" t="s">
        <v>27</v>
      </c>
      <c r="C51" s="72">
        <v>63</v>
      </c>
      <c r="D51" s="79">
        <v>63</v>
      </c>
      <c r="E51" s="32">
        <v>63</v>
      </c>
      <c r="F51" s="32">
        <v>60</v>
      </c>
      <c r="G51" s="32">
        <v>60</v>
      </c>
      <c r="H51" s="32">
        <v>60</v>
      </c>
      <c r="I51" s="32">
        <v>60</v>
      </c>
      <c r="J51" s="32">
        <v>60</v>
      </c>
    </row>
    <row r="52" spans="1:10" ht="12.75">
      <c r="A52" s="195" t="s">
        <v>16</v>
      </c>
      <c r="B52" s="196" t="s">
        <v>15</v>
      </c>
      <c r="C52" s="72"/>
      <c r="D52" s="79"/>
      <c r="E52" s="197">
        <f>E51/C51*100</f>
        <v>100</v>
      </c>
      <c r="F52" s="197">
        <f>F51/D51*100</f>
        <v>95.23809523809523</v>
      </c>
      <c r="G52" s="197">
        <f>G51/E51*100</f>
        <v>95.23809523809523</v>
      </c>
      <c r="H52" s="197">
        <f>H51/G51*100</f>
        <v>100</v>
      </c>
      <c r="I52" s="197">
        <f>I51/H51*100</f>
        <v>100</v>
      </c>
      <c r="J52" s="197">
        <f>J51/I51*100</f>
        <v>100</v>
      </c>
    </row>
    <row r="53" spans="1:10" ht="36">
      <c r="A53" s="78" t="s">
        <v>526</v>
      </c>
      <c r="B53" s="73" t="s">
        <v>27</v>
      </c>
      <c r="C53" s="72">
        <v>12</v>
      </c>
      <c r="D53" s="79">
        <v>11</v>
      </c>
      <c r="E53" s="32">
        <v>11</v>
      </c>
      <c r="F53" s="32">
        <v>9</v>
      </c>
      <c r="G53" s="32">
        <v>9</v>
      </c>
      <c r="H53" s="32">
        <v>9</v>
      </c>
      <c r="I53" s="32">
        <v>9</v>
      </c>
      <c r="J53" s="32">
        <v>9</v>
      </c>
    </row>
    <row r="54" spans="1:10" ht="12.75">
      <c r="A54" s="195" t="s">
        <v>16</v>
      </c>
      <c r="B54" s="196" t="s">
        <v>15</v>
      </c>
      <c r="C54" s="72"/>
      <c r="D54" s="79"/>
      <c r="E54" s="197">
        <f>E53/C53*100</f>
        <v>91.66666666666666</v>
      </c>
      <c r="F54" s="197">
        <f>F53/D53*100</f>
        <v>81.81818181818183</v>
      </c>
      <c r="G54" s="197">
        <f>G53/E53*100</f>
        <v>81.81818181818183</v>
      </c>
      <c r="H54" s="197">
        <f>H53/G53*100</f>
        <v>100</v>
      </c>
      <c r="I54" s="197">
        <f>I53/H53*100</f>
        <v>100</v>
      </c>
      <c r="J54" s="197">
        <f>J53/I53*100</f>
        <v>100</v>
      </c>
    </row>
    <row r="55" spans="1:10" ht="36">
      <c r="A55" s="179" t="s">
        <v>527</v>
      </c>
      <c r="B55" s="73" t="s">
        <v>27</v>
      </c>
      <c r="C55" s="183">
        <v>8</v>
      </c>
      <c r="D55" s="184">
        <v>8</v>
      </c>
      <c r="E55" s="185">
        <v>8</v>
      </c>
      <c r="F55" s="185">
        <v>7</v>
      </c>
      <c r="G55" s="185">
        <v>7</v>
      </c>
      <c r="H55" s="185">
        <v>7</v>
      </c>
      <c r="I55" s="185">
        <v>7</v>
      </c>
      <c r="J55" s="185">
        <v>7</v>
      </c>
    </row>
    <row r="56" spans="1:10" ht="12.75">
      <c r="A56" s="195" t="s">
        <v>16</v>
      </c>
      <c r="B56" s="196" t="s">
        <v>15</v>
      </c>
      <c r="C56" s="183"/>
      <c r="D56" s="184"/>
      <c r="E56" s="197">
        <f>E55/C55*100</f>
        <v>100</v>
      </c>
      <c r="F56" s="197">
        <f>F55/D55*100</f>
        <v>87.5</v>
      </c>
      <c r="G56" s="197">
        <f>G55/E55*100</f>
        <v>87.5</v>
      </c>
      <c r="H56" s="197">
        <f>H55/G55*100</f>
        <v>100</v>
      </c>
      <c r="I56" s="197">
        <f>I55/H55*100</f>
        <v>100</v>
      </c>
      <c r="J56" s="197">
        <f>J55/I55*100</f>
        <v>100</v>
      </c>
    </row>
    <row r="57" spans="1:10" ht="16.5" customHeight="1">
      <c r="A57" s="200" t="s">
        <v>537</v>
      </c>
      <c r="B57" s="73" t="s">
        <v>27</v>
      </c>
      <c r="C57" s="183"/>
      <c r="D57" s="184"/>
      <c r="E57" s="197"/>
      <c r="F57" s="197"/>
      <c r="G57" s="197"/>
      <c r="H57" s="197"/>
      <c r="I57" s="197"/>
      <c r="J57" s="197"/>
    </row>
    <row r="58" spans="1:10" ht="12.75">
      <c r="A58" s="195" t="s">
        <v>16</v>
      </c>
      <c r="B58" s="196" t="s">
        <v>15</v>
      </c>
      <c r="C58" s="183"/>
      <c r="D58" s="184"/>
      <c r="E58" s="197" t="e">
        <f>E57/C57*100</f>
        <v>#DIV/0!</v>
      </c>
      <c r="F58" s="197" t="e">
        <f>F57/D57*100</f>
        <v>#DIV/0!</v>
      </c>
      <c r="G58" s="197" t="e">
        <f>G57/E57*100</f>
        <v>#DIV/0!</v>
      </c>
      <c r="H58" s="197" t="e">
        <f>H57/G57*100</f>
        <v>#DIV/0!</v>
      </c>
      <c r="I58" s="197" t="e">
        <f>I57/H57*100</f>
        <v>#DIV/0!</v>
      </c>
      <c r="J58" s="197" t="e">
        <f>J57/I57*100</f>
        <v>#DIV/0!</v>
      </c>
    </row>
    <row r="59" spans="1:10" ht="38.25">
      <c r="A59" s="81" t="s">
        <v>36</v>
      </c>
      <c r="B59" s="174" t="s">
        <v>27</v>
      </c>
      <c r="C59" s="72"/>
      <c r="D59" s="79"/>
      <c r="E59" s="32"/>
      <c r="F59" s="32"/>
      <c r="G59" s="32"/>
      <c r="H59" s="32"/>
      <c r="I59" s="32"/>
      <c r="J59" s="32"/>
    </row>
    <row r="60" spans="1:10" ht="12.75">
      <c r="A60" s="194" t="s">
        <v>16</v>
      </c>
      <c r="B60" s="193" t="s">
        <v>15</v>
      </c>
      <c r="C60" s="72"/>
      <c r="D60" s="79"/>
      <c r="E60" s="197" t="e">
        <f>E59/C59*100</f>
        <v>#DIV/0!</v>
      </c>
      <c r="F60" s="197" t="e">
        <f>F59/D59*100</f>
        <v>#DIV/0!</v>
      </c>
      <c r="G60" s="197" t="e">
        <f>G59/E59*100</f>
        <v>#DIV/0!</v>
      </c>
      <c r="H60" s="197" t="e">
        <f>H59/G59*100</f>
        <v>#DIV/0!</v>
      </c>
      <c r="I60" s="197" t="e">
        <f>I59/H59*100</f>
        <v>#DIV/0!</v>
      </c>
      <c r="J60" s="197" t="e">
        <f>J59/I59*100</f>
        <v>#DIV/0!</v>
      </c>
    </row>
    <row r="61" spans="1:10" ht="25.5">
      <c r="A61" s="81" t="s">
        <v>33</v>
      </c>
      <c r="B61" s="174" t="s">
        <v>27</v>
      </c>
      <c r="C61" s="72">
        <v>10</v>
      </c>
      <c r="D61" s="79">
        <v>9</v>
      </c>
      <c r="E61" s="32">
        <v>9</v>
      </c>
      <c r="F61" s="32">
        <v>9</v>
      </c>
      <c r="G61" s="32">
        <v>9</v>
      </c>
      <c r="H61" s="32">
        <v>9</v>
      </c>
      <c r="I61" s="32">
        <v>9</v>
      </c>
      <c r="J61" s="32">
        <v>9</v>
      </c>
    </row>
    <row r="62" spans="1:10" ht="12.75">
      <c r="A62" s="194" t="s">
        <v>16</v>
      </c>
      <c r="B62" s="193" t="s">
        <v>15</v>
      </c>
      <c r="C62" s="72"/>
      <c r="D62" s="79"/>
      <c r="E62" s="197">
        <f>E61/C61*100</f>
        <v>90</v>
      </c>
      <c r="F62" s="197">
        <f>F61/D61*100</f>
        <v>100</v>
      </c>
      <c r="G62" s="197">
        <f>G61/E61*100</f>
        <v>100</v>
      </c>
      <c r="H62" s="197">
        <f>H61/G61*100</f>
        <v>100</v>
      </c>
      <c r="I62" s="197">
        <f>I61/H61*100</f>
        <v>100</v>
      </c>
      <c r="J62" s="197">
        <f>J61/I61*100</f>
        <v>100</v>
      </c>
    </row>
    <row r="63" spans="1:10" ht="12.75">
      <c r="A63" s="82"/>
      <c r="B63" s="75"/>
      <c r="C63" s="32"/>
      <c r="D63" s="70"/>
      <c r="E63" s="32"/>
      <c r="F63" s="32"/>
      <c r="G63" s="32"/>
      <c r="H63" s="32"/>
      <c r="I63" s="32"/>
      <c r="J63" s="32"/>
    </row>
    <row r="64" spans="1:10" ht="12.75">
      <c r="A64" s="76" t="s">
        <v>6</v>
      </c>
      <c r="B64" s="75"/>
      <c r="C64" s="70"/>
      <c r="D64" s="70"/>
      <c r="E64" s="70"/>
      <c r="F64" s="70"/>
      <c r="G64" s="70"/>
      <c r="H64" s="70"/>
      <c r="I64" s="70"/>
      <c r="J64" s="70"/>
    </row>
    <row r="65" spans="1:10" ht="12.75">
      <c r="A65" s="76" t="s">
        <v>7</v>
      </c>
      <c r="B65" s="77" t="s">
        <v>10</v>
      </c>
      <c r="C65" s="83">
        <f>C121/C10/12*1000</f>
        <v>20331.099823788543</v>
      </c>
      <c r="D65" s="83">
        <f>D121/D10/3*1000</f>
        <v>18998.299647577092</v>
      </c>
      <c r="E65" s="83">
        <f>E121/E10/12*1000</f>
        <v>25602.00025510204</v>
      </c>
      <c r="F65" s="83">
        <f>F121/F10/3*1000</f>
        <v>21998.100549450544</v>
      </c>
      <c r="G65" s="83">
        <f>G121/G10/12*1000</f>
        <v>26708.00138888889</v>
      </c>
      <c r="H65" s="83">
        <f>H121/H10/12*1000</f>
        <v>27996.396440677967</v>
      </c>
      <c r="I65" s="83">
        <f>I121/I10/12*1000</f>
        <v>30207.32172222222</v>
      </c>
      <c r="J65" s="83">
        <f>J121/J10/12*1000</f>
        <v>32584.513646408835</v>
      </c>
    </row>
    <row r="66" spans="1:10" ht="12.75">
      <c r="A66" s="84" t="s">
        <v>16</v>
      </c>
      <c r="B66" s="77" t="s">
        <v>15</v>
      </c>
      <c r="C66" s="85"/>
      <c r="D66" s="85"/>
      <c r="E66" s="83">
        <f>E65/C65*100</f>
        <v>125.92530889620758</v>
      </c>
      <c r="F66" s="83">
        <f>F65/D65*100</f>
        <v>115.7898388672695</v>
      </c>
      <c r="G66" s="83">
        <f>G65/E65*100</f>
        <v>104.31997938741698</v>
      </c>
      <c r="H66" s="83">
        <f>H65/G65*100</f>
        <v>104.82400398677932</v>
      </c>
      <c r="I66" s="83">
        <f>I65/H65*100</f>
        <v>107.89717807514627</v>
      </c>
      <c r="J66" s="83">
        <f>J65/I65*100</f>
        <v>107.86958852574413</v>
      </c>
    </row>
    <row r="67" spans="1:10" ht="12.75">
      <c r="A67" s="80" t="s">
        <v>3</v>
      </c>
      <c r="B67" s="80"/>
      <c r="C67" s="83"/>
      <c r="D67" s="83"/>
      <c r="E67" s="83"/>
      <c r="F67" s="83"/>
      <c r="G67" s="83"/>
      <c r="H67" s="83"/>
      <c r="I67" s="83"/>
      <c r="J67" s="83"/>
    </row>
    <row r="68" spans="1:10" ht="24">
      <c r="A68" s="78" t="s">
        <v>532</v>
      </c>
      <c r="B68" s="73" t="s">
        <v>10</v>
      </c>
      <c r="C68" s="83">
        <v>19610.14</v>
      </c>
      <c r="D68" s="83">
        <v>20568.06</v>
      </c>
      <c r="E68" s="32">
        <v>24652.68</v>
      </c>
      <c r="F68" s="32">
        <v>24091.1</v>
      </c>
      <c r="G68" s="32">
        <v>25718.64</v>
      </c>
      <c r="H68" s="32">
        <v>26927.13</v>
      </c>
      <c r="I68" s="32">
        <v>29088.59</v>
      </c>
      <c r="J68" s="32">
        <v>31389.85</v>
      </c>
    </row>
    <row r="69" spans="1:10" ht="12.75">
      <c r="A69" s="180" t="s">
        <v>16</v>
      </c>
      <c r="B69" s="73"/>
      <c r="C69" s="83"/>
      <c r="D69" s="83"/>
      <c r="E69" s="32">
        <f>E68/C68*100</f>
        <v>125.7139418688495</v>
      </c>
      <c r="F69" s="32">
        <f>F68/D68*100</f>
        <v>117.12869371248429</v>
      </c>
      <c r="G69" s="32">
        <f>G68/E68*100</f>
        <v>104.32391123399158</v>
      </c>
      <c r="H69" s="32">
        <f>H68/G68*100</f>
        <v>104.69888765502375</v>
      </c>
      <c r="I69" s="32">
        <f>I68/H68*100</f>
        <v>108.02707158170959</v>
      </c>
      <c r="J69" s="32">
        <f>J68/I68*100</f>
        <v>107.91121192192539</v>
      </c>
    </row>
    <row r="70" spans="1:10" ht="36.75" customHeight="1">
      <c r="A70" s="78" t="s">
        <v>513</v>
      </c>
      <c r="B70" s="73" t="s">
        <v>10</v>
      </c>
      <c r="C70" s="85"/>
      <c r="D70" s="85"/>
      <c r="E70" s="32"/>
      <c r="F70" s="32"/>
      <c r="G70" s="32"/>
      <c r="H70" s="32"/>
      <c r="I70" s="32"/>
      <c r="J70" s="32"/>
    </row>
    <row r="71" spans="1:10" ht="12.75">
      <c r="A71" s="94" t="s">
        <v>16</v>
      </c>
      <c r="B71" s="73"/>
      <c r="C71" s="83"/>
      <c r="D71" s="83"/>
      <c r="E71" s="32" t="e">
        <f>E70/C70*100</f>
        <v>#DIV/0!</v>
      </c>
      <c r="F71" s="32" t="e">
        <f>F70/D70*100</f>
        <v>#DIV/0!</v>
      </c>
      <c r="G71" s="32" t="e">
        <f>G70/E70*100</f>
        <v>#DIV/0!</v>
      </c>
      <c r="H71" s="32" t="e">
        <f>H70/G70*100</f>
        <v>#DIV/0!</v>
      </c>
      <c r="I71" s="32" t="e">
        <f>I70/H70*100</f>
        <v>#DIV/0!</v>
      </c>
      <c r="J71" s="32" t="e">
        <f>J70/I70*100</f>
        <v>#DIV/0!</v>
      </c>
    </row>
    <row r="72" spans="1:10" ht="12.75">
      <c r="A72" s="78" t="s">
        <v>514</v>
      </c>
      <c r="B72" s="73" t="s">
        <v>10</v>
      </c>
      <c r="C72" s="86"/>
      <c r="D72" s="86"/>
      <c r="E72" s="32"/>
      <c r="F72" s="32"/>
      <c r="G72" s="32"/>
      <c r="H72" s="32"/>
      <c r="I72" s="32"/>
      <c r="J72" s="32"/>
    </row>
    <row r="73" spans="1:10" ht="12.75">
      <c r="A73" s="94" t="s">
        <v>16</v>
      </c>
      <c r="B73" s="73" t="s">
        <v>15</v>
      </c>
      <c r="C73" s="83"/>
      <c r="D73" s="83"/>
      <c r="E73" s="32" t="e">
        <f>E72/C72*100</f>
        <v>#DIV/0!</v>
      </c>
      <c r="F73" s="32" t="e">
        <f>F72/D72*100</f>
        <v>#DIV/0!</v>
      </c>
      <c r="G73" s="32" t="e">
        <f>G72/E72*100</f>
        <v>#DIV/0!</v>
      </c>
      <c r="H73" s="32" t="e">
        <f>H72/G72*100</f>
        <v>#DIV/0!</v>
      </c>
      <c r="I73" s="32" t="e">
        <f>I72/H72*100</f>
        <v>#DIV/0!</v>
      </c>
      <c r="J73" s="32" t="e">
        <f>J72/I72*100</f>
        <v>#DIV/0!</v>
      </c>
    </row>
    <row r="74" spans="1:10" ht="12.75">
      <c r="A74" s="78" t="s">
        <v>528</v>
      </c>
      <c r="B74" s="73" t="s">
        <v>10</v>
      </c>
      <c r="C74" s="87"/>
      <c r="D74" s="87"/>
      <c r="E74" s="32"/>
      <c r="F74" s="32"/>
      <c r="G74" s="32"/>
      <c r="H74" s="32"/>
      <c r="I74" s="32"/>
      <c r="J74" s="32"/>
    </row>
    <row r="75" spans="1:10" ht="12.75">
      <c r="A75" s="94" t="s">
        <v>16</v>
      </c>
      <c r="B75" s="73" t="s">
        <v>15</v>
      </c>
      <c r="C75" s="83"/>
      <c r="D75" s="83"/>
      <c r="E75" s="32" t="e">
        <f>E74/C74*100</f>
        <v>#DIV/0!</v>
      </c>
      <c r="F75" s="32" t="e">
        <f>F74/D74*100</f>
        <v>#DIV/0!</v>
      </c>
      <c r="G75" s="32" t="e">
        <f>G74/E74*100</f>
        <v>#DIV/0!</v>
      </c>
      <c r="H75" s="32" t="e">
        <f>H74/G74*100</f>
        <v>#DIV/0!</v>
      </c>
      <c r="I75" s="32" t="e">
        <f>I74/H74*100</f>
        <v>#DIV/0!</v>
      </c>
      <c r="J75" s="32" t="e">
        <f>J74/I74*100</f>
        <v>#DIV/0!</v>
      </c>
    </row>
    <row r="76" spans="1:10" ht="12.75">
      <c r="A76" s="78" t="s">
        <v>529</v>
      </c>
      <c r="B76" s="73" t="s">
        <v>10</v>
      </c>
      <c r="C76" s="87"/>
      <c r="D76" s="85"/>
      <c r="E76" s="32"/>
      <c r="F76" s="32"/>
      <c r="G76" s="32"/>
      <c r="H76" s="32"/>
      <c r="I76" s="32"/>
      <c r="J76" s="32"/>
    </row>
    <row r="77" spans="1:10" ht="12.75">
      <c r="A77" s="94" t="s">
        <v>16</v>
      </c>
      <c r="B77" s="73" t="s">
        <v>15</v>
      </c>
      <c r="C77" s="83"/>
      <c r="D77" s="83"/>
      <c r="E77" s="32" t="e">
        <f>E76/C76*100</f>
        <v>#DIV/0!</v>
      </c>
      <c r="F77" s="32" t="e">
        <f>F76/D76*100</f>
        <v>#DIV/0!</v>
      </c>
      <c r="G77" s="32" t="e">
        <f>G76/E76*100</f>
        <v>#DIV/0!</v>
      </c>
      <c r="H77" s="32" t="e">
        <f>H76/G76*100</f>
        <v>#DIV/0!</v>
      </c>
      <c r="I77" s="32" t="e">
        <f>I76/H76*100</f>
        <v>#DIV/0!</v>
      </c>
      <c r="J77" s="32" t="e">
        <f>J76/I76*100</f>
        <v>#DIV/0!</v>
      </c>
    </row>
    <row r="78" spans="1:10" ht="39" customHeight="1">
      <c r="A78" s="177" t="s">
        <v>515</v>
      </c>
      <c r="B78" s="73" t="s">
        <v>10</v>
      </c>
      <c r="C78" s="87"/>
      <c r="D78" s="87"/>
      <c r="E78" s="32"/>
      <c r="F78" s="32"/>
      <c r="G78" s="32"/>
      <c r="H78" s="32"/>
      <c r="I78" s="32"/>
      <c r="J78" s="32"/>
    </row>
    <row r="79" spans="1:10" ht="12.75">
      <c r="A79" s="94" t="s">
        <v>16</v>
      </c>
      <c r="B79" s="73" t="s">
        <v>15</v>
      </c>
      <c r="C79" s="83"/>
      <c r="D79" s="83"/>
      <c r="E79" s="32" t="e">
        <f>E78/C78*100</f>
        <v>#DIV/0!</v>
      </c>
      <c r="F79" s="32" t="e">
        <f>F78/D78*100</f>
        <v>#DIV/0!</v>
      </c>
      <c r="G79" s="32" t="e">
        <f>G78/E78*100</f>
        <v>#DIV/0!</v>
      </c>
      <c r="H79" s="32" t="e">
        <f>H78/G78*100</f>
        <v>#DIV/0!</v>
      </c>
      <c r="I79" s="32" t="e">
        <f>I78/H78*100</f>
        <v>#DIV/0!</v>
      </c>
      <c r="J79" s="32" t="e">
        <f>J78/I78*100</f>
        <v>#DIV/0!</v>
      </c>
    </row>
    <row r="80" spans="1:10" ht="48">
      <c r="A80" s="78" t="s">
        <v>516</v>
      </c>
      <c r="B80" s="73" t="s">
        <v>10</v>
      </c>
      <c r="C80" s="85"/>
      <c r="D80" s="85"/>
      <c r="E80" s="32"/>
      <c r="F80" s="32"/>
      <c r="G80" s="32"/>
      <c r="H80" s="32"/>
      <c r="I80" s="32"/>
      <c r="J80" s="32"/>
    </row>
    <row r="81" spans="1:10" ht="12.75">
      <c r="A81" s="94" t="s">
        <v>16</v>
      </c>
      <c r="B81" s="73" t="s">
        <v>15</v>
      </c>
      <c r="C81" s="83"/>
      <c r="D81" s="83"/>
      <c r="E81" s="32" t="e">
        <f>E80/C80*100</f>
        <v>#DIV/0!</v>
      </c>
      <c r="F81" s="32" t="e">
        <f>F80/D80*100</f>
        <v>#DIV/0!</v>
      </c>
      <c r="G81" s="32" t="e">
        <f>G80/E80*100</f>
        <v>#DIV/0!</v>
      </c>
      <c r="H81" s="32" t="e">
        <f>H80/G80*100</f>
        <v>#DIV/0!</v>
      </c>
      <c r="I81" s="32" t="e">
        <f>I80/H80*100</f>
        <v>#DIV/0!</v>
      </c>
      <c r="J81" s="32" t="e">
        <f>J80/I80*100</f>
        <v>#DIV/0!</v>
      </c>
    </row>
    <row r="82" spans="1:10" ht="12.75">
      <c r="A82" s="78" t="s">
        <v>530</v>
      </c>
      <c r="B82" s="73" t="s">
        <v>10</v>
      </c>
      <c r="C82" s="87"/>
      <c r="D82" s="87"/>
      <c r="E82" s="32"/>
      <c r="F82" s="32"/>
      <c r="G82" s="32"/>
      <c r="H82" s="32"/>
      <c r="I82" s="32"/>
      <c r="J82" s="32"/>
    </row>
    <row r="83" spans="1:10" ht="12.75">
      <c r="A83" s="94" t="s">
        <v>16</v>
      </c>
      <c r="B83" s="73" t="s">
        <v>15</v>
      </c>
      <c r="C83" s="83"/>
      <c r="D83" s="83"/>
      <c r="E83" s="32" t="e">
        <f>E82/C82*100</f>
        <v>#DIV/0!</v>
      </c>
      <c r="F83" s="32" t="e">
        <f>F82/D82*100</f>
        <v>#DIV/0!</v>
      </c>
      <c r="G83" s="32" t="e">
        <f>G82/E82*100</f>
        <v>#DIV/0!</v>
      </c>
      <c r="H83" s="32" t="e">
        <f>H82/G82*100</f>
        <v>#DIV/0!</v>
      </c>
      <c r="I83" s="32" t="e">
        <f>I82/H82*100</f>
        <v>#DIV/0!</v>
      </c>
      <c r="J83" s="32" t="e">
        <f>J82/I82*100</f>
        <v>#DIV/0!</v>
      </c>
    </row>
    <row r="84" spans="1:10" ht="36">
      <c r="A84" s="178" t="s">
        <v>517</v>
      </c>
      <c r="B84" s="73" t="s">
        <v>10</v>
      </c>
      <c r="C84" s="85"/>
      <c r="D84" s="85"/>
      <c r="E84" s="32"/>
      <c r="F84" s="32"/>
      <c r="G84" s="32"/>
      <c r="H84" s="32"/>
      <c r="I84" s="32"/>
      <c r="J84" s="32"/>
    </row>
    <row r="85" spans="1:10" ht="12.75">
      <c r="A85" s="94" t="s">
        <v>16</v>
      </c>
      <c r="B85" s="73" t="s">
        <v>15</v>
      </c>
      <c r="C85" s="85"/>
      <c r="D85" s="85"/>
      <c r="E85" s="32" t="e">
        <f>E84/C84*100</f>
        <v>#DIV/0!</v>
      </c>
      <c r="F85" s="32" t="e">
        <f>F84/D84*100</f>
        <v>#DIV/0!</v>
      </c>
      <c r="G85" s="32" t="e">
        <f>G84/E84*100</f>
        <v>#DIV/0!</v>
      </c>
      <c r="H85" s="32" t="e">
        <f>H84/G84*100</f>
        <v>#DIV/0!</v>
      </c>
      <c r="I85" s="32" t="e">
        <f>I84/H84*100</f>
        <v>#DIV/0!</v>
      </c>
      <c r="J85" s="32" t="e">
        <f>J84/I84*100</f>
        <v>#DIV/0!</v>
      </c>
    </row>
    <row r="86" spans="1:10" ht="12.75">
      <c r="A86" s="78" t="s">
        <v>32</v>
      </c>
      <c r="B86" s="73"/>
      <c r="C86" s="87"/>
      <c r="D86" s="87"/>
      <c r="E86" s="32"/>
      <c r="F86" s="32"/>
      <c r="G86" s="32"/>
      <c r="H86" s="32"/>
      <c r="I86" s="32"/>
      <c r="J86" s="32"/>
    </row>
    <row r="87" spans="1:10" ht="49.5" customHeight="1">
      <c r="A87" s="78" t="s">
        <v>533</v>
      </c>
      <c r="B87" s="73" t="s">
        <v>10</v>
      </c>
      <c r="C87" s="85"/>
      <c r="D87" s="85"/>
      <c r="E87" s="32"/>
      <c r="F87" s="32"/>
      <c r="G87" s="32"/>
      <c r="H87" s="32"/>
      <c r="I87" s="32"/>
      <c r="J87" s="32"/>
    </row>
    <row r="88" spans="1:10" ht="18" customHeight="1">
      <c r="A88" s="94" t="s">
        <v>16</v>
      </c>
      <c r="B88" s="73" t="s">
        <v>15</v>
      </c>
      <c r="C88" s="83"/>
      <c r="D88" s="83"/>
      <c r="E88" s="32" t="e">
        <f>E87/C87*100</f>
        <v>#DIV/0!</v>
      </c>
      <c r="F88" s="32" t="e">
        <f>F87/D87*100</f>
        <v>#DIV/0!</v>
      </c>
      <c r="G88" s="32" t="e">
        <f>G87/E87*100</f>
        <v>#DIV/0!</v>
      </c>
      <c r="H88" s="32" t="e">
        <f>H87/G87*100</f>
        <v>#DIV/0!</v>
      </c>
      <c r="I88" s="32" t="e">
        <f>I87/H87*100</f>
        <v>#DIV/0!</v>
      </c>
      <c r="J88" s="32" t="e">
        <f>J87/I87*100</f>
        <v>#DIV/0!</v>
      </c>
    </row>
    <row r="89" spans="1:10" ht="36">
      <c r="A89" s="78" t="s">
        <v>534</v>
      </c>
      <c r="B89" s="73" t="s">
        <v>10</v>
      </c>
      <c r="C89" s="87"/>
      <c r="D89" s="87"/>
      <c r="E89" s="32"/>
      <c r="F89" s="32"/>
      <c r="G89" s="32"/>
      <c r="H89" s="32"/>
      <c r="I89" s="32"/>
      <c r="J89" s="32"/>
    </row>
    <row r="90" spans="1:10" ht="12.75">
      <c r="A90" s="94" t="s">
        <v>16</v>
      </c>
      <c r="B90" s="73" t="s">
        <v>15</v>
      </c>
      <c r="C90" s="83"/>
      <c r="D90" s="83"/>
      <c r="E90" s="32" t="e">
        <f>E89/C89*100</f>
        <v>#DIV/0!</v>
      </c>
      <c r="F90" s="32" t="e">
        <f>F89/D89*100</f>
        <v>#DIV/0!</v>
      </c>
      <c r="G90" s="32" t="e">
        <f>G89/E89*100</f>
        <v>#DIV/0!</v>
      </c>
      <c r="H90" s="32" t="e">
        <f>H89/G89*100</f>
        <v>#DIV/0!</v>
      </c>
      <c r="I90" s="32" t="e">
        <f>I89/H89*100</f>
        <v>#DIV/0!</v>
      </c>
      <c r="J90" s="32" t="e">
        <f>J89/I89*100</f>
        <v>#DIV/0!</v>
      </c>
    </row>
    <row r="91" spans="1:10" ht="12.75">
      <c r="A91" s="78" t="s">
        <v>518</v>
      </c>
      <c r="B91" s="73" t="s">
        <v>10</v>
      </c>
      <c r="C91" s="85">
        <v>17844.19</v>
      </c>
      <c r="D91" s="85">
        <v>14003.75</v>
      </c>
      <c r="E91" s="32">
        <v>22421.19</v>
      </c>
      <c r="F91" s="32">
        <v>16784.94</v>
      </c>
      <c r="G91" s="32">
        <v>23369.78</v>
      </c>
      <c r="H91" s="32">
        <v>24496.2</v>
      </c>
      <c r="I91" s="32">
        <v>26431.4</v>
      </c>
      <c r="J91" s="32">
        <v>28511.99</v>
      </c>
    </row>
    <row r="92" spans="1:10" ht="12.75">
      <c r="A92" s="94" t="s">
        <v>16</v>
      </c>
      <c r="B92" s="73" t="s">
        <v>15</v>
      </c>
      <c r="C92" s="83"/>
      <c r="D92" s="83"/>
      <c r="E92" s="32">
        <f>E91/C91*100</f>
        <v>125.64980534280346</v>
      </c>
      <c r="F92" s="32">
        <f>F91/D91*100</f>
        <v>119.86032312773362</v>
      </c>
      <c r="G92" s="32">
        <f>G91/E91*100</f>
        <v>104.23077454854091</v>
      </c>
      <c r="H92" s="32">
        <f>H91/G91*100</f>
        <v>104.81998546841263</v>
      </c>
      <c r="I92" s="32">
        <f>I91/H91*100</f>
        <v>107.90000081645317</v>
      </c>
      <c r="J92" s="32">
        <f>J91/I91*100</f>
        <v>107.87166022231133</v>
      </c>
    </row>
    <row r="93" spans="1:10" ht="24">
      <c r="A93" s="178" t="s">
        <v>519</v>
      </c>
      <c r="B93" s="73" t="s">
        <v>10</v>
      </c>
      <c r="C93" s="87"/>
      <c r="D93" s="87"/>
      <c r="E93" s="32"/>
      <c r="F93" s="32"/>
      <c r="G93" s="32"/>
      <c r="H93" s="32"/>
      <c r="I93" s="32"/>
      <c r="J93" s="32"/>
    </row>
    <row r="94" spans="1:10" ht="12.75">
      <c r="A94" s="94" t="s">
        <v>16</v>
      </c>
      <c r="B94" s="73" t="s">
        <v>15</v>
      </c>
      <c r="C94" s="83"/>
      <c r="D94" s="83"/>
      <c r="E94" s="32" t="e">
        <f>E93/C93*100</f>
        <v>#DIV/0!</v>
      </c>
      <c r="F94" s="32" t="e">
        <f>F93/D93*100</f>
        <v>#DIV/0!</v>
      </c>
      <c r="G94" s="32" t="e">
        <f>G93/E93*100</f>
        <v>#DIV/0!</v>
      </c>
      <c r="H94" s="32" t="e">
        <f>H93/G93*100</f>
        <v>#DIV/0!</v>
      </c>
      <c r="I94" s="32" t="e">
        <f>I93/H93*100</f>
        <v>#DIV/0!</v>
      </c>
      <c r="J94" s="32" t="e">
        <f>J93/I93*100</f>
        <v>#DIV/0!</v>
      </c>
    </row>
    <row r="95" spans="1:10" ht="24">
      <c r="A95" s="78" t="s">
        <v>531</v>
      </c>
      <c r="B95" s="73" t="s">
        <v>10</v>
      </c>
      <c r="C95" s="85"/>
      <c r="D95" s="85"/>
      <c r="E95" s="32"/>
      <c r="F95" s="32"/>
      <c r="G95" s="32"/>
      <c r="H95" s="32"/>
      <c r="I95" s="32"/>
      <c r="J95" s="32"/>
    </row>
    <row r="96" spans="1:10" ht="12.75">
      <c r="A96" s="94" t="s">
        <v>16</v>
      </c>
      <c r="B96" s="73" t="s">
        <v>15</v>
      </c>
      <c r="C96" s="83"/>
      <c r="D96" s="83"/>
      <c r="E96" s="32" t="e">
        <f>E95/C95*100</f>
        <v>#DIV/0!</v>
      </c>
      <c r="F96" s="32" t="e">
        <f>F95/D95*100</f>
        <v>#DIV/0!</v>
      </c>
      <c r="G96" s="32" t="e">
        <f>G95/E95*100</f>
        <v>#DIV/0!</v>
      </c>
      <c r="H96" s="32" t="e">
        <f>H95/G95*100</f>
        <v>#DIV/0!</v>
      </c>
      <c r="I96" s="32" t="e">
        <f>I95/H95*100</f>
        <v>#DIV/0!</v>
      </c>
      <c r="J96" s="32" t="e">
        <f>J95/I95*100</f>
        <v>#DIV/0!</v>
      </c>
    </row>
    <row r="97" spans="1:10" ht="24.75" customHeight="1">
      <c r="A97" s="78" t="s">
        <v>520</v>
      </c>
      <c r="B97" s="73" t="s">
        <v>10</v>
      </c>
      <c r="C97" s="86"/>
      <c r="D97" s="86"/>
      <c r="E97" s="32"/>
      <c r="F97" s="32"/>
      <c r="G97" s="32"/>
      <c r="H97" s="32"/>
      <c r="I97" s="32"/>
      <c r="J97" s="32"/>
    </row>
    <row r="98" spans="1:10" ht="18" customHeight="1">
      <c r="A98" s="94" t="s">
        <v>16</v>
      </c>
      <c r="B98" s="73" t="s">
        <v>15</v>
      </c>
      <c r="C98" s="83"/>
      <c r="D98" s="83"/>
      <c r="E98" s="32" t="e">
        <f>E97/C97*100</f>
        <v>#DIV/0!</v>
      </c>
      <c r="F98" s="32" t="e">
        <f>F97/D97*100</f>
        <v>#DIV/0!</v>
      </c>
      <c r="G98" s="32" t="e">
        <f>G97/E97*100</f>
        <v>#DIV/0!</v>
      </c>
      <c r="H98" s="32" t="e">
        <f>H97/G97*100</f>
        <v>#DIV/0!</v>
      </c>
      <c r="I98" s="32" t="e">
        <f>I97/H97*100</f>
        <v>#DIV/0!</v>
      </c>
      <c r="J98" s="32" t="e">
        <f>J97/I97*100</f>
        <v>#DIV/0!</v>
      </c>
    </row>
    <row r="99" spans="1:10" ht="24">
      <c r="A99" s="78" t="s">
        <v>521</v>
      </c>
      <c r="B99" s="73" t="s">
        <v>10</v>
      </c>
      <c r="C99" s="83"/>
      <c r="D99" s="83"/>
      <c r="E99" s="32"/>
      <c r="F99" s="32"/>
      <c r="G99" s="32"/>
      <c r="H99" s="32"/>
      <c r="I99" s="32"/>
      <c r="J99" s="32"/>
    </row>
    <row r="100" spans="1:10" ht="12.75">
      <c r="A100" s="94" t="s">
        <v>16</v>
      </c>
      <c r="B100" s="73" t="s">
        <v>15</v>
      </c>
      <c r="C100" s="83"/>
      <c r="D100" s="83"/>
      <c r="E100" s="32" t="e">
        <f>E99/C99*100</f>
        <v>#DIV/0!</v>
      </c>
      <c r="F100" s="32" t="e">
        <f>F99/D99*100</f>
        <v>#DIV/0!</v>
      </c>
      <c r="G100" s="32" t="e">
        <f>G99/E99*100</f>
        <v>#DIV/0!</v>
      </c>
      <c r="H100" s="32" t="e">
        <f>H99/G99*100</f>
        <v>#DIV/0!</v>
      </c>
      <c r="I100" s="32" t="e">
        <f>I99/H99*100</f>
        <v>#DIV/0!</v>
      </c>
      <c r="J100" s="32" t="e">
        <f>J99/I99*100</f>
        <v>#DIV/0!</v>
      </c>
    </row>
    <row r="101" spans="1:10" ht="24">
      <c r="A101" s="178" t="s">
        <v>523</v>
      </c>
      <c r="B101" s="73" t="s">
        <v>10</v>
      </c>
      <c r="C101" s="85"/>
      <c r="D101" s="85"/>
      <c r="E101" s="32"/>
      <c r="F101" s="32"/>
      <c r="G101" s="32"/>
      <c r="H101" s="32"/>
      <c r="I101" s="32"/>
      <c r="J101" s="32"/>
    </row>
    <row r="102" spans="1:10" ht="12.75">
      <c r="A102" s="94" t="s">
        <v>16</v>
      </c>
      <c r="B102" s="73" t="s">
        <v>15</v>
      </c>
      <c r="C102" s="83"/>
      <c r="D102" s="83"/>
      <c r="E102" s="32" t="e">
        <f>E101/C101*100</f>
        <v>#DIV/0!</v>
      </c>
      <c r="F102" s="32" t="e">
        <f>F101/D101*100</f>
        <v>#DIV/0!</v>
      </c>
      <c r="G102" s="32" t="e">
        <f>G101/E101*100</f>
        <v>#DIV/0!</v>
      </c>
      <c r="H102" s="32" t="e">
        <f>H101/G101*100</f>
        <v>#DIV/0!</v>
      </c>
      <c r="I102" s="32" t="e">
        <f>I101/H101*100</f>
        <v>#DIV/0!</v>
      </c>
      <c r="J102" s="32" t="e">
        <f>J101/I101*100</f>
        <v>#DIV/0!</v>
      </c>
    </row>
    <row r="103" spans="1:10" ht="24">
      <c r="A103" s="78" t="s">
        <v>522</v>
      </c>
      <c r="B103" s="73" t="s">
        <v>10</v>
      </c>
      <c r="C103" s="87"/>
      <c r="D103" s="87"/>
      <c r="E103" s="32"/>
      <c r="F103" s="32"/>
      <c r="G103" s="32"/>
      <c r="H103" s="32"/>
      <c r="I103" s="32"/>
      <c r="J103" s="32"/>
    </row>
    <row r="104" spans="1:10" ht="12.75">
      <c r="A104" s="94" t="s">
        <v>16</v>
      </c>
      <c r="B104" s="73" t="s">
        <v>15</v>
      </c>
      <c r="C104" s="83"/>
      <c r="D104" s="83"/>
      <c r="E104" s="32" t="e">
        <f>E103/C103*100</f>
        <v>#DIV/0!</v>
      </c>
      <c r="F104" s="32" t="e">
        <f>F103/D103*100</f>
        <v>#DIV/0!</v>
      </c>
      <c r="G104" s="32" t="e">
        <f>G103/E103*100</f>
        <v>#DIV/0!</v>
      </c>
      <c r="H104" s="32" t="e">
        <f>H103/G103*100</f>
        <v>#DIV/0!</v>
      </c>
      <c r="I104" s="32" t="e">
        <f>I103/H103*100</f>
        <v>#DIV/0!</v>
      </c>
      <c r="J104" s="32" t="e">
        <f>J103/I103*100</f>
        <v>#DIV/0!</v>
      </c>
    </row>
    <row r="105" spans="1:10" ht="36">
      <c r="A105" s="78" t="s">
        <v>524</v>
      </c>
      <c r="B105" s="73" t="s">
        <v>10</v>
      </c>
      <c r="C105" s="87">
        <v>48162.46</v>
      </c>
      <c r="D105" s="87">
        <v>42241.16</v>
      </c>
      <c r="E105" s="32">
        <v>60350.98</v>
      </c>
      <c r="F105" s="32">
        <v>49891.04</v>
      </c>
      <c r="G105" s="32">
        <v>62955.14</v>
      </c>
      <c r="H105" s="32">
        <v>65995.87</v>
      </c>
      <c r="I105" s="32">
        <v>71209.54</v>
      </c>
      <c r="J105" s="32">
        <v>76813.99</v>
      </c>
    </row>
    <row r="106" spans="1:10" ht="12.75">
      <c r="A106" s="94" t="s">
        <v>16</v>
      </c>
      <c r="B106" s="73" t="s">
        <v>15</v>
      </c>
      <c r="C106" s="83"/>
      <c r="D106" s="83"/>
      <c r="E106" s="32">
        <f>E105/C105*100</f>
        <v>125.30709602458015</v>
      </c>
      <c r="F106" s="32">
        <f>F105/D105*100</f>
        <v>118.11001402423607</v>
      </c>
      <c r="G106" s="32">
        <f>G105/E105*100</f>
        <v>104.31502520754425</v>
      </c>
      <c r="H106" s="32">
        <f>H105/G105*100</f>
        <v>104.82999481853268</v>
      </c>
      <c r="I106" s="32">
        <f>I105/H105*100</f>
        <v>107.89999434813117</v>
      </c>
      <c r="J106" s="32">
        <f>J105/I105*100</f>
        <v>107.87036399898105</v>
      </c>
    </row>
    <row r="107" spans="1:10" ht="12.75">
      <c r="A107" s="78" t="s">
        <v>525</v>
      </c>
      <c r="B107" s="73" t="s">
        <v>10</v>
      </c>
      <c r="C107" s="83">
        <v>21221.2</v>
      </c>
      <c r="D107" s="83">
        <v>16520.76</v>
      </c>
      <c r="E107" s="32">
        <v>26423.86</v>
      </c>
      <c r="F107" s="32">
        <v>19329.39</v>
      </c>
      <c r="G107" s="32">
        <v>27545.37</v>
      </c>
      <c r="H107" s="32">
        <v>28873.05</v>
      </c>
      <c r="I107" s="32">
        <v>31154.02</v>
      </c>
      <c r="J107" s="32">
        <v>33605.86</v>
      </c>
    </row>
    <row r="108" spans="1:10" ht="12.75">
      <c r="A108" s="94" t="s">
        <v>16</v>
      </c>
      <c r="B108" s="73" t="s">
        <v>15</v>
      </c>
      <c r="C108" s="83"/>
      <c r="D108" s="83"/>
      <c r="E108" s="32">
        <f>E107/C107*100</f>
        <v>124.5163327238799</v>
      </c>
      <c r="F108" s="32">
        <f>F107/D107*100</f>
        <v>117.00061014142207</v>
      </c>
      <c r="G108" s="32">
        <f>G107/E107*100</f>
        <v>104.24430798528299</v>
      </c>
      <c r="H108" s="32">
        <f>H107/G107*100</f>
        <v>104.81997519002286</v>
      </c>
      <c r="I108" s="32">
        <f>I107/H107*100</f>
        <v>107.89999670973451</v>
      </c>
      <c r="J108" s="32">
        <f>J107/I107*100</f>
        <v>107.87005978682687</v>
      </c>
    </row>
    <row r="109" spans="1:10" ht="36">
      <c r="A109" s="78" t="s">
        <v>526</v>
      </c>
      <c r="B109" s="73" t="s">
        <v>10</v>
      </c>
      <c r="C109" s="83">
        <v>22372.16</v>
      </c>
      <c r="D109" s="83">
        <v>16211.08</v>
      </c>
      <c r="E109" s="32">
        <v>28113.25</v>
      </c>
      <c r="F109" s="32">
        <v>19570.81</v>
      </c>
      <c r="G109" s="32">
        <v>29327.75</v>
      </c>
      <c r="H109" s="32">
        <v>30741.35</v>
      </c>
      <c r="I109" s="32">
        <v>33169.92</v>
      </c>
      <c r="J109" s="32">
        <v>35780.99</v>
      </c>
    </row>
    <row r="110" spans="1:10" ht="12.75">
      <c r="A110" s="94" t="s">
        <v>16</v>
      </c>
      <c r="B110" s="73" t="s">
        <v>15</v>
      </c>
      <c r="C110" s="83"/>
      <c r="D110" s="83"/>
      <c r="E110" s="32">
        <f>E109/C109*100</f>
        <v>125.66175997310944</v>
      </c>
      <c r="F110" s="32">
        <f>F109/D109*100</f>
        <v>120.72489926642767</v>
      </c>
      <c r="G110" s="32">
        <f>G109/E109*100</f>
        <v>104.32002703351621</v>
      </c>
      <c r="H110" s="32">
        <f>H109/G109*100</f>
        <v>104.8200083538628</v>
      </c>
      <c r="I110" s="32">
        <f>I109/H109*100</f>
        <v>107.90001089737437</v>
      </c>
      <c r="J110" s="32">
        <f>J109/I109*100</f>
        <v>107.8718007158293</v>
      </c>
    </row>
    <row r="111" spans="1:10" ht="36">
      <c r="A111" s="179" t="s">
        <v>527</v>
      </c>
      <c r="B111" s="73" t="s">
        <v>10</v>
      </c>
      <c r="C111" s="83">
        <v>20992.67</v>
      </c>
      <c r="D111" s="83">
        <v>16103.54</v>
      </c>
      <c r="E111" s="32">
        <v>26416.03</v>
      </c>
      <c r="F111" s="32">
        <v>18876.29</v>
      </c>
      <c r="G111" s="32">
        <v>27555.2</v>
      </c>
      <c r="H111" s="32">
        <v>28883.39</v>
      </c>
      <c r="I111" s="32">
        <v>31165.18</v>
      </c>
      <c r="J111" s="32">
        <v>33617.89</v>
      </c>
    </row>
    <row r="112" spans="1:10" ht="12.75">
      <c r="A112" s="94" t="s">
        <v>16</v>
      </c>
      <c r="B112" s="73" t="s">
        <v>15</v>
      </c>
      <c r="C112" s="87"/>
      <c r="D112" s="87"/>
      <c r="E112" s="32">
        <f>E111/C111*100</f>
        <v>125.8345412946519</v>
      </c>
      <c r="F112" s="32">
        <f>F111/D111*100</f>
        <v>117.21826381031748</v>
      </c>
      <c r="G112" s="32">
        <f>G111/E111*100</f>
        <v>104.31241939080174</v>
      </c>
      <c r="H112" s="32">
        <f>H111/G111*100</f>
        <v>104.82010654976193</v>
      </c>
      <c r="I112" s="32">
        <f>I111/H111*100</f>
        <v>107.90000758221248</v>
      </c>
      <c r="J112" s="32">
        <f>J111/I111*100</f>
        <v>107.87003315880095</v>
      </c>
    </row>
    <row r="113" spans="1:10" ht="12.75">
      <c r="A113" s="201" t="s">
        <v>537</v>
      </c>
      <c r="B113" s="73" t="s">
        <v>10</v>
      </c>
      <c r="C113" s="87"/>
      <c r="D113" s="87"/>
      <c r="E113" s="32"/>
      <c r="F113" s="32"/>
      <c r="G113" s="32"/>
      <c r="H113" s="32"/>
      <c r="I113" s="32"/>
      <c r="J113" s="32"/>
    </row>
    <row r="114" spans="1:10" ht="12.75">
      <c r="A114" s="94" t="s">
        <v>16</v>
      </c>
      <c r="B114" s="73" t="s">
        <v>15</v>
      </c>
      <c r="C114" s="87"/>
      <c r="D114" s="87"/>
      <c r="E114" s="32" t="e">
        <f>E113/C113*100</f>
        <v>#DIV/0!</v>
      </c>
      <c r="F114" s="32" t="e">
        <f>F113/D113*100</f>
        <v>#DIV/0!</v>
      </c>
      <c r="G114" s="32" t="e">
        <f>G113/E113*100</f>
        <v>#DIV/0!</v>
      </c>
      <c r="H114" s="32" t="e">
        <f>H113/G113*100</f>
        <v>#DIV/0!</v>
      </c>
      <c r="I114" s="32" t="e">
        <f>I113/H113*100</f>
        <v>#DIV/0!</v>
      </c>
      <c r="J114" s="32" t="e">
        <f>J113/I113*100</f>
        <v>#DIV/0!</v>
      </c>
    </row>
    <row r="115" spans="1:10" ht="38.25">
      <c r="A115" s="81" t="s">
        <v>37</v>
      </c>
      <c r="B115" s="73" t="s">
        <v>10</v>
      </c>
      <c r="C115" s="87"/>
      <c r="D115" s="87"/>
      <c r="E115" s="32"/>
      <c r="F115" s="32"/>
      <c r="G115" s="32"/>
      <c r="H115" s="32"/>
      <c r="I115" s="32"/>
      <c r="J115" s="32"/>
    </row>
    <row r="116" spans="1:10" ht="12.75">
      <c r="A116" s="94" t="s">
        <v>16</v>
      </c>
      <c r="B116" s="73" t="s">
        <v>15</v>
      </c>
      <c r="C116" s="83"/>
      <c r="D116" s="83"/>
      <c r="E116" s="32" t="e">
        <f>E115/C115*100</f>
        <v>#DIV/0!</v>
      </c>
      <c r="F116" s="32" t="e">
        <f>F115/D115*100</f>
        <v>#DIV/0!</v>
      </c>
      <c r="G116" s="32" t="e">
        <f>G115/E115*100</f>
        <v>#DIV/0!</v>
      </c>
      <c r="H116" s="32" t="e">
        <f>H115/G115*100</f>
        <v>#DIV/0!</v>
      </c>
      <c r="I116" s="32" t="e">
        <f>I115/H115*100</f>
        <v>#DIV/0!</v>
      </c>
      <c r="J116" s="32" t="e">
        <f>J115/I115*100</f>
        <v>#DIV/0!</v>
      </c>
    </row>
    <row r="117" spans="1:10" ht="25.5">
      <c r="A117" s="81" t="s">
        <v>34</v>
      </c>
      <c r="B117" s="73" t="s">
        <v>10</v>
      </c>
      <c r="C117" s="87">
        <v>19736.16</v>
      </c>
      <c r="D117" s="87">
        <v>18229.9</v>
      </c>
      <c r="E117" s="32">
        <v>22323.33</v>
      </c>
      <c r="F117" s="32">
        <v>20334.14</v>
      </c>
      <c r="G117" s="32">
        <v>23287.7</v>
      </c>
      <c r="H117" s="32">
        <v>24410.17</v>
      </c>
      <c r="I117" s="32">
        <v>26338.57</v>
      </c>
      <c r="J117" s="32">
        <v>28411.42</v>
      </c>
    </row>
    <row r="118" spans="1:10" ht="12.75">
      <c r="A118" s="94" t="s">
        <v>16</v>
      </c>
      <c r="B118" s="73" t="s">
        <v>15</v>
      </c>
      <c r="C118" s="83"/>
      <c r="D118" s="83"/>
      <c r="E118" s="32">
        <f>E117/C117*100</f>
        <v>113.10878103947273</v>
      </c>
      <c r="F118" s="32">
        <f>F117/D117*100</f>
        <v>111.54279507841511</v>
      </c>
      <c r="G118" s="32">
        <f>G117/E117*100</f>
        <v>104.32000960430186</v>
      </c>
      <c r="H118" s="32">
        <f>H117/G117*100</f>
        <v>104.8200122811613</v>
      </c>
      <c r="I118" s="32">
        <f>I117/H117*100</f>
        <v>107.89998594847967</v>
      </c>
      <c r="J118" s="32">
        <f>J117/I117*100</f>
        <v>107.87001724087526</v>
      </c>
    </row>
    <row r="119" spans="1:10" ht="12.75">
      <c r="A119" s="91"/>
      <c r="B119" s="175"/>
      <c r="C119" s="181"/>
      <c r="D119" s="181"/>
      <c r="E119" s="182"/>
      <c r="F119" s="182"/>
      <c r="G119" s="182"/>
      <c r="H119" s="182"/>
      <c r="I119" s="86"/>
      <c r="J119" s="86"/>
    </row>
    <row r="120" spans="1:10" ht="12.75">
      <c r="A120" s="80" t="s">
        <v>8</v>
      </c>
      <c r="B120" s="75"/>
      <c r="C120" s="86"/>
      <c r="D120" s="70"/>
      <c r="E120" s="86"/>
      <c r="F120" s="86"/>
      <c r="G120" s="86"/>
      <c r="H120" s="86"/>
      <c r="I120" s="86"/>
      <c r="J120" s="86"/>
    </row>
    <row r="121" spans="1:10" ht="12.75">
      <c r="A121" s="80" t="s">
        <v>9</v>
      </c>
      <c r="B121" s="77" t="s">
        <v>11</v>
      </c>
      <c r="C121" s="83">
        <f aca="true" t="shared" si="0" ref="C121:I121">C124+C130+C132+C134+C136+C138+C140+C147+C149+C151+C153+C155+C157+C159+C161+C163+C165+C167+C169</f>
        <v>55381.91592</v>
      </c>
      <c r="D121" s="83">
        <f t="shared" si="0"/>
        <v>12937.842059999999</v>
      </c>
      <c r="E121" s="83">
        <f t="shared" si="0"/>
        <v>60215.9046</v>
      </c>
      <c r="F121" s="83">
        <f t="shared" si="0"/>
        <v>12010.962899999999</v>
      </c>
      <c r="G121" s="83">
        <f t="shared" si="0"/>
        <v>57689.282999999996</v>
      </c>
      <c r="H121" s="83">
        <f t="shared" si="0"/>
        <v>59464.34604</v>
      </c>
      <c r="I121" s="83">
        <f t="shared" si="0"/>
        <v>65247.81491999999</v>
      </c>
      <c r="J121" s="83">
        <f>J124+J130+J132+J134+J136+J138+J140+J147+J149+J151+J153+J155+J157+J159+J161+J163+J165+J167+J169</f>
        <v>70773.56364</v>
      </c>
    </row>
    <row r="122" spans="1:10" ht="12.75">
      <c r="A122" s="188" t="s">
        <v>16</v>
      </c>
      <c r="B122" s="77" t="s">
        <v>15</v>
      </c>
      <c r="C122" s="83"/>
      <c r="D122" s="83"/>
      <c r="E122" s="83">
        <f>E121/C121*100</f>
        <v>108.7284605447431</v>
      </c>
      <c r="F122" s="83">
        <f>F121/D121*100</f>
        <v>92.83590605217204</v>
      </c>
      <c r="G122" s="83">
        <f>G121/E121*100</f>
        <v>95.80406270272987</v>
      </c>
      <c r="H122" s="83">
        <f>H121/G121*100</f>
        <v>103.07693725366633</v>
      </c>
      <c r="I122" s="83">
        <f>I121/H121*100</f>
        <v>109.7259438052335</v>
      </c>
      <c r="J122" s="83">
        <f>J121/I121*100</f>
        <v>108.46886401755384</v>
      </c>
    </row>
    <row r="123" spans="1:10" ht="12.75">
      <c r="A123" s="75" t="s">
        <v>3</v>
      </c>
      <c r="B123" s="75"/>
      <c r="C123" s="86"/>
      <c r="D123" s="86"/>
      <c r="E123" s="86"/>
      <c r="F123" s="86"/>
      <c r="G123" s="86"/>
      <c r="H123" s="86"/>
      <c r="I123" s="86"/>
      <c r="J123" s="86"/>
    </row>
    <row r="124" spans="1:10" ht="24">
      <c r="A124" s="78" t="s">
        <v>532</v>
      </c>
      <c r="B124" s="73" t="s">
        <v>11</v>
      </c>
      <c r="C124" s="92">
        <f>C12*C68*12/1000</f>
        <v>32239.070159999996</v>
      </c>
      <c r="D124" s="92">
        <f>D12*D68*3/1000</f>
        <v>8515.17684</v>
      </c>
      <c r="E124" s="92">
        <f>E12*E68*12/1000</f>
        <v>31654.041120000005</v>
      </c>
      <c r="F124" s="92">
        <f>F12*F68*3/1000</f>
        <v>7155.056699999999</v>
      </c>
      <c r="G124" s="92">
        <f>G12*G68*12/1000</f>
        <v>29936.49696</v>
      </c>
      <c r="H124" s="92">
        <f>H12*H68*12/1000</f>
        <v>30373.80264</v>
      </c>
      <c r="I124" s="92">
        <f>I12*I68*12/1000</f>
        <v>33859.11876</v>
      </c>
      <c r="J124" s="92">
        <f>J12*J68*12/1000</f>
        <v>36914.463599999995</v>
      </c>
    </row>
    <row r="125" spans="1:10" ht="12.75">
      <c r="A125" s="198" t="s">
        <v>16</v>
      </c>
      <c r="B125" s="196" t="s">
        <v>15</v>
      </c>
      <c r="C125" s="92"/>
      <c r="D125" s="92"/>
      <c r="E125" s="83">
        <f>E124/C124*100</f>
        <v>98.1853414596124</v>
      </c>
      <c r="F125" s="83">
        <f>F124/D124*100</f>
        <v>84.02710635895613</v>
      </c>
      <c r="G125" s="83">
        <f>G124/E124*100</f>
        <v>94.57401298782415</v>
      </c>
      <c r="H125" s="83">
        <f>H124/G124*100</f>
        <v>101.4607777275488</v>
      </c>
      <c r="I125" s="83">
        <f>I124/H124*100</f>
        <v>111.4747440789982</v>
      </c>
      <c r="J125" s="83">
        <f>J124/I124*100</f>
        <v>109.02369864277</v>
      </c>
    </row>
    <row r="126" spans="1:10" ht="48">
      <c r="A126" s="78" t="s">
        <v>513</v>
      </c>
      <c r="B126" s="73" t="s">
        <v>11</v>
      </c>
      <c r="C126" s="92">
        <f>C14*C70*12/1000</f>
        <v>0</v>
      </c>
      <c r="D126" s="92">
        <f>D14*D70*3/1000</f>
        <v>0</v>
      </c>
      <c r="E126" s="92">
        <f>E14*E70*12/1000</f>
        <v>0</v>
      </c>
      <c r="F126" s="92">
        <f>F14*F70*3/1000</f>
        <v>0</v>
      </c>
      <c r="G126" s="92">
        <f>G14*G70*12/1000</f>
        <v>0</v>
      </c>
      <c r="H126" s="92">
        <f>H14*H70*12/1000</f>
        <v>0</v>
      </c>
      <c r="I126" s="92">
        <f>I14*I70*12/1000</f>
        <v>0</v>
      </c>
      <c r="J126" s="92">
        <f>J14*J70*12/1000</f>
        <v>0</v>
      </c>
    </row>
    <row r="127" spans="1:10" ht="12.75">
      <c r="A127" s="198" t="s">
        <v>16</v>
      </c>
      <c r="B127" s="196" t="s">
        <v>15</v>
      </c>
      <c r="C127" s="92"/>
      <c r="D127" s="92"/>
      <c r="E127" s="83" t="e">
        <f>E126/C126*100</f>
        <v>#DIV/0!</v>
      </c>
      <c r="F127" s="83" t="e">
        <f>F126/D126*100</f>
        <v>#DIV/0!</v>
      </c>
      <c r="G127" s="83" t="e">
        <f>G126/E126*100</f>
        <v>#DIV/0!</v>
      </c>
      <c r="H127" s="83" t="e">
        <f>H126/G126*100</f>
        <v>#DIV/0!</v>
      </c>
      <c r="I127" s="83" t="e">
        <f>I126/H126*100</f>
        <v>#DIV/0!</v>
      </c>
      <c r="J127" s="83" t="e">
        <f>J126/I126*100</f>
        <v>#DIV/0!</v>
      </c>
    </row>
    <row r="128" spans="1:10" ht="12.75">
      <c r="A128" s="78" t="s">
        <v>514</v>
      </c>
      <c r="B128" s="73" t="s">
        <v>11</v>
      </c>
      <c r="C128" s="92">
        <f>C16*C72*12/1000</f>
        <v>0</v>
      </c>
      <c r="D128" s="92">
        <f>D16*D72*3/1000</f>
        <v>0</v>
      </c>
      <c r="E128" s="92">
        <f>E16*E72*12/1000</f>
        <v>0</v>
      </c>
      <c r="F128" s="92">
        <f>F16*F72*3/1000</f>
        <v>0</v>
      </c>
      <c r="G128" s="92">
        <f>G16*G72*12/1000</f>
        <v>0</v>
      </c>
      <c r="H128" s="92">
        <f>H16*H72*12/1000</f>
        <v>0</v>
      </c>
      <c r="I128" s="92">
        <f>I16*I72*12/1000</f>
        <v>0</v>
      </c>
      <c r="J128" s="92">
        <f>J16*J72*12/1000</f>
        <v>0</v>
      </c>
    </row>
    <row r="129" spans="1:10" ht="12.75">
      <c r="A129" s="198" t="s">
        <v>16</v>
      </c>
      <c r="B129" s="196" t="s">
        <v>15</v>
      </c>
      <c r="C129" s="92"/>
      <c r="D129" s="92"/>
      <c r="E129" s="83" t="e">
        <f>E128/C128*100</f>
        <v>#DIV/0!</v>
      </c>
      <c r="F129" s="83" t="e">
        <f>F128/D128*100</f>
        <v>#DIV/0!</v>
      </c>
      <c r="G129" s="83" t="e">
        <f>G128/E128*100</f>
        <v>#DIV/0!</v>
      </c>
      <c r="H129" s="83" t="e">
        <f>H128/G128*100</f>
        <v>#DIV/0!</v>
      </c>
      <c r="I129" s="83" t="e">
        <f>I128/H128*100</f>
        <v>#DIV/0!</v>
      </c>
      <c r="J129" s="83" t="e">
        <f>J128/I128*100</f>
        <v>#DIV/0!</v>
      </c>
    </row>
    <row r="130" spans="1:10" ht="12.75">
      <c r="A130" s="78" t="s">
        <v>528</v>
      </c>
      <c r="B130" s="73" t="s">
        <v>11</v>
      </c>
      <c r="C130" s="92">
        <f>C18*C74*12/1000</f>
        <v>0</v>
      </c>
      <c r="D130" s="92">
        <f>D18*D74*3/1000</f>
        <v>0</v>
      </c>
      <c r="E130" s="92">
        <f>E18*E74*12/1000</f>
        <v>0</v>
      </c>
      <c r="F130" s="92">
        <f>F18*F74*3/1000</f>
        <v>0</v>
      </c>
      <c r="G130" s="92">
        <f>G18*G74*12/1000</f>
        <v>0</v>
      </c>
      <c r="H130" s="92">
        <f>H18*H74*12/1000</f>
        <v>0</v>
      </c>
      <c r="I130" s="92">
        <f>I18*I74*12/1000</f>
        <v>0</v>
      </c>
      <c r="J130" s="92">
        <f>J18*J74*12/1000</f>
        <v>0</v>
      </c>
    </row>
    <row r="131" spans="1:10" ht="12.75">
      <c r="A131" s="198" t="s">
        <v>16</v>
      </c>
      <c r="B131" s="196" t="s">
        <v>15</v>
      </c>
      <c r="C131" s="92"/>
      <c r="D131" s="92"/>
      <c r="E131" s="83" t="e">
        <f>E130/C130*100</f>
        <v>#DIV/0!</v>
      </c>
      <c r="F131" s="83" t="e">
        <f>F130/D130*100</f>
        <v>#DIV/0!</v>
      </c>
      <c r="G131" s="83" t="e">
        <f>G130/E130*100</f>
        <v>#DIV/0!</v>
      </c>
      <c r="H131" s="83" t="e">
        <f>H130/G130*100</f>
        <v>#DIV/0!</v>
      </c>
      <c r="I131" s="83" t="e">
        <f>I130/H130*100</f>
        <v>#DIV/0!</v>
      </c>
      <c r="J131" s="83" t="e">
        <f>J130/I130*100</f>
        <v>#DIV/0!</v>
      </c>
    </row>
    <row r="132" spans="1:10" ht="12.75">
      <c r="A132" s="78" t="s">
        <v>529</v>
      </c>
      <c r="B132" s="73" t="s">
        <v>11</v>
      </c>
      <c r="C132" s="142">
        <f>C20*C76*12/1000</f>
        <v>0</v>
      </c>
      <c r="D132" s="142">
        <f>D20*D76*3/1000</f>
        <v>0</v>
      </c>
      <c r="E132" s="142">
        <f>E20*E76*12/1000</f>
        <v>0</v>
      </c>
      <c r="F132" s="142">
        <f>F20*F76*3/1000</f>
        <v>0</v>
      </c>
      <c r="G132" s="142">
        <f>G20*G76*12/1000</f>
        <v>0</v>
      </c>
      <c r="H132" s="142">
        <f>H20*H76*12/1000</f>
        <v>0</v>
      </c>
      <c r="I132" s="142">
        <f>I20*I76*12/1000</f>
        <v>0</v>
      </c>
      <c r="J132" s="142">
        <f>J20*J76*12/1000</f>
        <v>0</v>
      </c>
    </row>
    <row r="133" spans="1:10" ht="12.75">
      <c r="A133" s="198" t="s">
        <v>16</v>
      </c>
      <c r="B133" s="196" t="s">
        <v>15</v>
      </c>
      <c r="C133" s="142"/>
      <c r="D133" s="142"/>
      <c r="E133" s="83" t="e">
        <f>E132/C132*100</f>
        <v>#DIV/0!</v>
      </c>
      <c r="F133" s="83" t="e">
        <f>F132/D132*100</f>
        <v>#DIV/0!</v>
      </c>
      <c r="G133" s="83" t="e">
        <f>G132/E132*100</f>
        <v>#DIV/0!</v>
      </c>
      <c r="H133" s="83" t="e">
        <f>H132/G132*100</f>
        <v>#DIV/0!</v>
      </c>
      <c r="I133" s="83" t="e">
        <f>I132/H132*100</f>
        <v>#DIV/0!</v>
      </c>
      <c r="J133" s="83" t="e">
        <f>J132/I132*100</f>
        <v>#DIV/0!</v>
      </c>
    </row>
    <row r="134" spans="1:10" ht="36">
      <c r="A134" s="78" t="s">
        <v>515</v>
      </c>
      <c r="B134" s="73" t="s">
        <v>11</v>
      </c>
      <c r="C134" s="92">
        <f>C22*C78*12/1000</f>
        <v>0</v>
      </c>
      <c r="D134" s="92">
        <f>D22*D78*3/1000</f>
        <v>0</v>
      </c>
      <c r="E134" s="92">
        <f>E22*E78*12/1000</f>
        <v>0</v>
      </c>
      <c r="F134" s="92">
        <f>F22*F78*3/1000</f>
        <v>0</v>
      </c>
      <c r="G134" s="92">
        <f>G22*G78*12/1000</f>
        <v>0</v>
      </c>
      <c r="H134" s="92">
        <f>H22*H78*12/1000</f>
        <v>0</v>
      </c>
      <c r="I134" s="92">
        <f>I22*I78*12/1000</f>
        <v>0</v>
      </c>
      <c r="J134" s="92">
        <f>J22*J78*12/1000</f>
        <v>0</v>
      </c>
    </row>
    <row r="135" spans="1:10" ht="12.75">
      <c r="A135" s="198" t="s">
        <v>16</v>
      </c>
      <c r="B135" s="196" t="s">
        <v>15</v>
      </c>
      <c r="C135" s="92"/>
      <c r="D135" s="92"/>
      <c r="E135" s="83" t="e">
        <f>E134/C134*100</f>
        <v>#DIV/0!</v>
      </c>
      <c r="F135" s="83" t="e">
        <f>F134/D134*100</f>
        <v>#DIV/0!</v>
      </c>
      <c r="G135" s="83" t="e">
        <f>G134/E134*100</f>
        <v>#DIV/0!</v>
      </c>
      <c r="H135" s="83" t="e">
        <f>H134/G134*100</f>
        <v>#DIV/0!</v>
      </c>
      <c r="I135" s="83" t="e">
        <f>I134/H134*100</f>
        <v>#DIV/0!</v>
      </c>
      <c r="J135" s="83" t="e">
        <f>J134/I134*100</f>
        <v>#DIV/0!</v>
      </c>
    </row>
    <row r="136" spans="1:10" ht="41.25" customHeight="1">
      <c r="A136" s="78" t="s">
        <v>516</v>
      </c>
      <c r="B136" s="73" t="s">
        <v>11</v>
      </c>
      <c r="C136" s="92">
        <f>C24*C80*12/1000</f>
        <v>0</v>
      </c>
      <c r="D136" s="92">
        <f>D24*D80*3/1000</f>
        <v>0</v>
      </c>
      <c r="E136" s="92">
        <f>E24*E80*12/1000</f>
        <v>0</v>
      </c>
      <c r="F136" s="92">
        <f>F24*F80*3/1000</f>
        <v>0</v>
      </c>
      <c r="G136" s="92">
        <f>G24*G80*12/1000</f>
        <v>0</v>
      </c>
      <c r="H136" s="92">
        <f>H24*H80*12/1000</f>
        <v>0</v>
      </c>
      <c r="I136" s="92">
        <f>I24*I80*12/1000</f>
        <v>0</v>
      </c>
      <c r="J136" s="92">
        <f>J24*J80*12/1000</f>
        <v>0</v>
      </c>
    </row>
    <row r="137" spans="1:10" ht="12.75">
      <c r="A137" s="198" t="s">
        <v>16</v>
      </c>
      <c r="B137" s="196" t="s">
        <v>15</v>
      </c>
      <c r="C137" s="92"/>
      <c r="D137" s="92"/>
      <c r="E137" s="83" t="e">
        <f>E136/C136*100</f>
        <v>#DIV/0!</v>
      </c>
      <c r="F137" s="83" t="e">
        <f>F136/D136*100</f>
        <v>#DIV/0!</v>
      </c>
      <c r="G137" s="83" t="e">
        <f>G136/E136*100</f>
        <v>#DIV/0!</v>
      </c>
      <c r="H137" s="83" t="e">
        <f>H136/G136*100</f>
        <v>#DIV/0!</v>
      </c>
      <c r="I137" s="83" t="e">
        <f>I136/H136*100</f>
        <v>#DIV/0!</v>
      </c>
      <c r="J137" s="83" t="e">
        <f>J136/I136*100</f>
        <v>#DIV/0!</v>
      </c>
    </row>
    <row r="138" spans="1:10" ht="12.75">
      <c r="A138" s="78" t="s">
        <v>530</v>
      </c>
      <c r="B138" s="73" t="s">
        <v>11</v>
      </c>
      <c r="C138" s="92">
        <f>C26*C82*12/1000</f>
        <v>0</v>
      </c>
      <c r="D138" s="92">
        <f>D26*D82*3/1000</f>
        <v>0</v>
      </c>
      <c r="E138" s="92">
        <f>E26*E82*12/1000</f>
        <v>0</v>
      </c>
      <c r="F138" s="92">
        <f>F26*F82*3/1000</f>
        <v>0</v>
      </c>
      <c r="G138" s="92">
        <f>G26*G82*12/1000</f>
        <v>0</v>
      </c>
      <c r="H138" s="92">
        <f>H26*H82*12/1000</f>
        <v>0</v>
      </c>
      <c r="I138" s="92">
        <f>I26*I82*12/1000</f>
        <v>0</v>
      </c>
      <c r="J138" s="92">
        <f>J26*J82*12/1000</f>
        <v>0</v>
      </c>
    </row>
    <row r="139" spans="1:10" ht="12.75">
      <c r="A139" s="198" t="s">
        <v>16</v>
      </c>
      <c r="B139" s="196" t="s">
        <v>15</v>
      </c>
      <c r="C139" s="92"/>
      <c r="D139" s="92"/>
      <c r="E139" s="83" t="e">
        <f>E138/C138*100</f>
        <v>#DIV/0!</v>
      </c>
      <c r="F139" s="83" t="e">
        <f>F138/D138*100</f>
        <v>#DIV/0!</v>
      </c>
      <c r="G139" s="83" t="e">
        <f>G138/E138*100</f>
        <v>#DIV/0!</v>
      </c>
      <c r="H139" s="83" t="e">
        <f>H138/G138*100</f>
        <v>#DIV/0!</v>
      </c>
      <c r="I139" s="83" t="e">
        <f>I138/H138*100</f>
        <v>#DIV/0!</v>
      </c>
      <c r="J139" s="83" t="e">
        <f>J138/I138*100</f>
        <v>#DIV/0!</v>
      </c>
    </row>
    <row r="140" spans="1:10" ht="30.75" customHeight="1">
      <c r="A140" s="78" t="s">
        <v>517</v>
      </c>
      <c r="B140" s="73" t="s">
        <v>11</v>
      </c>
      <c r="C140" s="92">
        <f>C28*C84*12/1000</f>
        <v>0</v>
      </c>
      <c r="D140" s="92">
        <f>D28*D84*3/1000</f>
        <v>0</v>
      </c>
      <c r="E140" s="92">
        <f>E28*E84*12/1000</f>
        <v>0</v>
      </c>
      <c r="F140" s="92">
        <f>F28*F84*3/1000</f>
        <v>0</v>
      </c>
      <c r="G140" s="92">
        <f>G28*G84*12/1000</f>
        <v>0</v>
      </c>
      <c r="H140" s="92">
        <f>H28*H84*12/1000</f>
        <v>0</v>
      </c>
      <c r="I140" s="92">
        <f>I28*I84*12/1000</f>
        <v>0</v>
      </c>
      <c r="J140" s="92">
        <f>J28*J84*12/1000</f>
        <v>0</v>
      </c>
    </row>
    <row r="141" spans="1:10" ht="12.75">
      <c r="A141" s="198" t="s">
        <v>16</v>
      </c>
      <c r="B141" s="196" t="s">
        <v>15</v>
      </c>
      <c r="C141" s="92"/>
      <c r="D141" s="92"/>
      <c r="E141" s="83" t="e">
        <f>E140/C140*100</f>
        <v>#DIV/0!</v>
      </c>
      <c r="F141" s="83" t="e">
        <f>F140/D140*100</f>
        <v>#DIV/0!</v>
      </c>
      <c r="G141" s="83" t="e">
        <f>G140/E140*100</f>
        <v>#DIV/0!</v>
      </c>
      <c r="H141" s="83" t="e">
        <f>H140/G140*100</f>
        <v>#DIV/0!</v>
      </c>
      <c r="I141" s="83" t="e">
        <f>I140/H140*100</f>
        <v>#DIV/0!</v>
      </c>
      <c r="J141" s="83" t="e">
        <f>J140/I140*100</f>
        <v>#DIV/0!</v>
      </c>
    </row>
    <row r="142" spans="1:10" ht="12.75">
      <c r="A142" s="78" t="s">
        <v>32</v>
      </c>
      <c r="B142" s="73"/>
      <c r="C142" s="92"/>
      <c r="D142" s="92"/>
      <c r="E142" s="92"/>
      <c r="F142" s="142"/>
      <c r="G142" s="92"/>
      <c r="H142" s="92"/>
      <c r="I142" s="92"/>
      <c r="J142" s="92"/>
    </row>
    <row r="143" spans="1:10" ht="49.5" customHeight="1">
      <c r="A143" s="93" t="s">
        <v>533</v>
      </c>
      <c r="B143" s="73" t="s">
        <v>11</v>
      </c>
      <c r="C143" s="92">
        <f>C31*C87*12/1000</f>
        <v>0</v>
      </c>
      <c r="D143" s="92">
        <f>D31*D87*3/1000</f>
        <v>0</v>
      </c>
      <c r="E143" s="92">
        <f>E31*E87*12/1000</f>
        <v>0</v>
      </c>
      <c r="F143" s="92">
        <f>F31*F87*3/1000</f>
        <v>0</v>
      </c>
      <c r="G143" s="92">
        <f>G31*G87*12/1000</f>
        <v>0</v>
      </c>
      <c r="H143" s="92">
        <f>H31*H87*12/1000</f>
        <v>0</v>
      </c>
      <c r="I143" s="92">
        <f>I31*I87*12/1000</f>
        <v>0</v>
      </c>
      <c r="J143" s="92">
        <f>J31*J87*12/1000</f>
        <v>0</v>
      </c>
    </row>
    <row r="144" spans="1:10" ht="24" customHeight="1">
      <c r="A144" s="198" t="s">
        <v>16</v>
      </c>
      <c r="B144" s="193" t="s">
        <v>15</v>
      </c>
      <c r="C144" s="92"/>
      <c r="D144" s="92"/>
      <c r="E144" s="83" t="e">
        <f>E143/C143*100</f>
        <v>#DIV/0!</v>
      </c>
      <c r="F144" s="83" t="e">
        <f>F143/D143*100</f>
        <v>#DIV/0!</v>
      </c>
      <c r="G144" s="83" t="e">
        <f>G143/E143*100</f>
        <v>#DIV/0!</v>
      </c>
      <c r="H144" s="83" t="e">
        <f>H143/G143*100</f>
        <v>#DIV/0!</v>
      </c>
      <c r="I144" s="83" t="e">
        <f>I143/H143*100</f>
        <v>#DIV/0!</v>
      </c>
      <c r="J144" s="83" t="e">
        <f>J143/I143*100</f>
        <v>#DIV/0!</v>
      </c>
    </row>
    <row r="145" spans="1:10" ht="36">
      <c r="A145" s="78" t="s">
        <v>534</v>
      </c>
      <c r="B145" s="73" t="s">
        <v>11</v>
      </c>
      <c r="C145" s="92">
        <f>C33*C89*12/1000</f>
        <v>0</v>
      </c>
      <c r="D145" s="92">
        <f>D33*D89*3/1000</f>
        <v>0</v>
      </c>
      <c r="E145" s="92">
        <f>E33*E89*12/1000</f>
        <v>0</v>
      </c>
      <c r="F145" s="92">
        <f>F33*F89*3/1000</f>
        <v>0</v>
      </c>
      <c r="G145" s="92">
        <f>G33*G89*12/1000</f>
        <v>0</v>
      </c>
      <c r="H145" s="92">
        <f>H33*H89*12/1000</f>
        <v>0</v>
      </c>
      <c r="I145" s="92">
        <f>I33*I89*12/1000</f>
        <v>0</v>
      </c>
      <c r="J145" s="92">
        <f>J33*J89*12/1000</f>
        <v>0</v>
      </c>
    </row>
    <row r="146" spans="1:10" ht="12.75">
      <c r="A146" s="198" t="s">
        <v>16</v>
      </c>
      <c r="B146" s="196" t="s">
        <v>15</v>
      </c>
      <c r="C146" s="92"/>
      <c r="D146" s="92"/>
      <c r="E146" s="83" t="e">
        <f>E145/C145*100</f>
        <v>#DIV/0!</v>
      </c>
      <c r="F146" s="83" t="e">
        <f>F145/D145*100</f>
        <v>#DIV/0!</v>
      </c>
      <c r="G146" s="83" t="e">
        <f>G145/E145*100</f>
        <v>#DIV/0!</v>
      </c>
      <c r="H146" s="83" t="e">
        <f>H145/G145*100</f>
        <v>#DIV/0!</v>
      </c>
      <c r="I146" s="83" t="e">
        <f>I145/H145*100</f>
        <v>#DIV/0!</v>
      </c>
      <c r="J146" s="83" t="e">
        <f>J145/I145*100</f>
        <v>#DIV/0!</v>
      </c>
    </row>
    <row r="147" spans="1:10" ht="12.75">
      <c r="A147" s="78" t="s">
        <v>518</v>
      </c>
      <c r="B147" s="73" t="s">
        <v>11</v>
      </c>
      <c r="C147" s="92">
        <f>C35*C91*12/1000</f>
        <v>1284.7816799999996</v>
      </c>
      <c r="D147" s="92">
        <f>D35*D91*3/1000</f>
        <v>252.0675</v>
      </c>
      <c r="E147" s="92">
        <f>E35*E91*12/1000</f>
        <v>1614.3256799999997</v>
      </c>
      <c r="F147" s="92">
        <f>F35*F91*3/1000</f>
        <v>302.12891999999994</v>
      </c>
      <c r="G147" s="92">
        <f>G35*G91*12/1000</f>
        <v>1682.6241599999998</v>
      </c>
      <c r="H147" s="92">
        <f>H35*H91*12/1000</f>
        <v>1763.7264000000002</v>
      </c>
      <c r="I147" s="92">
        <f>I35*I91*12/1000</f>
        <v>1903.0608000000002</v>
      </c>
      <c r="J147" s="92">
        <f>J35*J91*12/1000</f>
        <v>2052.86328</v>
      </c>
    </row>
    <row r="148" spans="1:10" ht="12.75">
      <c r="A148" s="198" t="s">
        <v>16</v>
      </c>
      <c r="B148" s="196" t="s">
        <v>15</v>
      </c>
      <c r="C148" s="92"/>
      <c r="D148" s="92"/>
      <c r="E148" s="83">
        <f>E147/C147*100</f>
        <v>125.64980534280348</v>
      </c>
      <c r="F148" s="83">
        <f>F147/D147*100</f>
        <v>119.86032312773362</v>
      </c>
      <c r="G148" s="83">
        <f>G147/E147*100</f>
        <v>104.23077454854092</v>
      </c>
      <c r="H148" s="83">
        <f>H147/G147*100</f>
        <v>104.81998546841265</v>
      </c>
      <c r="I148" s="83">
        <f>I147/H147*100</f>
        <v>107.90000081645317</v>
      </c>
      <c r="J148" s="83">
        <f>J147/I147*100</f>
        <v>107.87166022231133</v>
      </c>
    </row>
    <row r="149" spans="1:10" ht="24">
      <c r="A149" s="78" t="s">
        <v>519</v>
      </c>
      <c r="B149" s="73" t="s">
        <v>11</v>
      </c>
      <c r="C149" s="92">
        <f>C37*C93*12/1000</f>
        <v>0</v>
      </c>
      <c r="D149" s="92">
        <f>D37*D93*3/1000</f>
        <v>0</v>
      </c>
      <c r="E149" s="92">
        <f>E37*E93*12/1000</f>
        <v>0</v>
      </c>
      <c r="F149" s="92">
        <f>F37*F93*3/1000</f>
        <v>0</v>
      </c>
      <c r="G149" s="92">
        <f>G37*G93*12/1000</f>
        <v>0</v>
      </c>
      <c r="H149" s="92">
        <f>H37*H93*12/1000</f>
        <v>0</v>
      </c>
      <c r="I149" s="92">
        <f>I37*I93*12/1000</f>
        <v>0</v>
      </c>
      <c r="J149" s="92">
        <f>J37*J93*12/1000</f>
        <v>0</v>
      </c>
    </row>
    <row r="150" spans="1:10" ht="12.75">
      <c r="A150" s="198" t="s">
        <v>16</v>
      </c>
      <c r="B150" s="196" t="s">
        <v>15</v>
      </c>
      <c r="C150" s="92"/>
      <c r="D150" s="92"/>
      <c r="E150" s="83" t="e">
        <f>E149/C149*100</f>
        <v>#DIV/0!</v>
      </c>
      <c r="F150" s="83" t="e">
        <f>F149/D149*100</f>
        <v>#DIV/0!</v>
      </c>
      <c r="G150" s="83" t="e">
        <f>G149/E149*100</f>
        <v>#DIV/0!</v>
      </c>
      <c r="H150" s="83" t="e">
        <f>H149/G149*100</f>
        <v>#DIV/0!</v>
      </c>
      <c r="I150" s="83" t="e">
        <f>I149/H149*100</f>
        <v>#DIV/0!</v>
      </c>
      <c r="J150" s="83" t="e">
        <f>J149/I149*100</f>
        <v>#DIV/0!</v>
      </c>
    </row>
    <row r="151" spans="1:10" ht="24">
      <c r="A151" s="78" t="s">
        <v>531</v>
      </c>
      <c r="B151" s="73" t="s">
        <v>11</v>
      </c>
      <c r="C151" s="92">
        <f>C39*C95*12/1000</f>
        <v>0</v>
      </c>
      <c r="D151" s="92">
        <f>D39*D95*3/1000</f>
        <v>0</v>
      </c>
      <c r="E151" s="92">
        <f>E39*E95*12/1000</f>
        <v>0</v>
      </c>
      <c r="F151" s="92">
        <f>F39*F95*3/1000</f>
        <v>0</v>
      </c>
      <c r="G151" s="92">
        <f>G39*G95*12/1000</f>
        <v>0</v>
      </c>
      <c r="H151" s="92">
        <f>H39*H95*12/1000</f>
        <v>0</v>
      </c>
      <c r="I151" s="92">
        <f>I39*I95*12/1000</f>
        <v>0</v>
      </c>
      <c r="J151" s="92">
        <f>J39*J95*12/1000</f>
        <v>0</v>
      </c>
    </row>
    <row r="152" spans="1:10" ht="12.75">
      <c r="A152" s="198" t="s">
        <v>16</v>
      </c>
      <c r="B152" s="196" t="s">
        <v>15</v>
      </c>
      <c r="C152" s="92"/>
      <c r="D152" s="92"/>
      <c r="E152" s="83" t="e">
        <f>E151/C151*100</f>
        <v>#DIV/0!</v>
      </c>
      <c r="F152" s="83" t="e">
        <f>F151/D151*100</f>
        <v>#DIV/0!</v>
      </c>
      <c r="G152" s="83" t="e">
        <f>G151/E151*100</f>
        <v>#DIV/0!</v>
      </c>
      <c r="H152" s="83" t="e">
        <f>H151/G151*100</f>
        <v>#DIV/0!</v>
      </c>
      <c r="I152" s="83" t="e">
        <f>I151/H151*100</f>
        <v>#DIV/0!</v>
      </c>
      <c r="J152" s="83" t="e">
        <f>J151/I151*100</f>
        <v>#DIV/0!</v>
      </c>
    </row>
    <row r="153" spans="1:10" ht="12.75">
      <c r="A153" s="78" t="s">
        <v>520</v>
      </c>
      <c r="B153" s="73" t="s">
        <v>11</v>
      </c>
      <c r="C153" s="92">
        <f>C41*C97*12/1000</f>
        <v>0</v>
      </c>
      <c r="D153" s="92">
        <f>D41*D97*3/1000</f>
        <v>0</v>
      </c>
      <c r="E153" s="92">
        <f>E41*E97*12/1000</f>
        <v>0</v>
      </c>
      <c r="F153" s="92">
        <f>F41*F97*3/1000</f>
        <v>0</v>
      </c>
      <c r="G153" s="92">
        <f>G41*G97*12/1000</f>
        <v>0</v>
      </c>
      <c r="H153" s="92">
        <f>H41*H97*12/1000</f>
        <v>0</v>
      </c>
      <c r="I153" s="92">
        <f>I41*I97*12/1000</f>
        <v>0</v>
      </c>
      <c r="J153" s="92">
        <f>J41*J97*12/1000</f>
        <v>0</v>
      </c>
    </row>
    <row r="154" spans="1:10" ht="12.75">
      <c r="A154" s="198" t="s">
        <v>16</v>
      </c>
      <c r="B154" s="196" t="s">
        <v>15</v>
      </c>
      <c r="C154" s="92"/>
      <c r="D154" s="92"/>
      <c r="E154" s="83" t="e">
        <f>E153/C153*100</f>
        <v>#DIV/0!</v>
      </c>
      <c r="F154" s="83" t="e">
        <f>F153/D153*100</f>
        <v>#DIV/0!</v>
      </c>
      <c r="G154" s="83" t="e">
        <f>G153/E153*100</f>
        <v>#DIV/0!</v>
      </c>
      <c r="H154" s="83" t="e">
        <f>H153/G153*100</f>
        <v>#DIV/0!</v>
      </c>
      <c r="I154" s="83" t="e">
        <f>I153/H153*100</f>
        <v>#DIV/0!</v>
      </c>
      <c r="J154" s="83" t="e">
        <f>J153/I153*100</f>
        <v>#DIV/0!</v>
      </c>
    </row>
    <row r="155" spans="1:10" ht="24">
      <c r="A155" s="78" t="s">
        <v>521</v>
      </c>
      <c r="B155" s="73" t="s">
        <v>11</v>
      </c>
      <c r="C155" s="92">
        <f>C43*C99*12/1000</f>
        <v>0</v>
      </c>
      <c r="D155" s="92">
        <f>D43*D99*3/1000</f>
        <v>0</v>
      </c>
      <c r="E155" s="92">
        <f>E43*E99*12/1000</f>
        <v>0</v>
      </c>
      <c r="F155" s="92">
        <f>F43*F99*3/1000</f>
        <v>0</v>
      </c>
      <c r="G155" s="92">
        <f>G43*G99*12/1000</f>
        <v>0</v>
      </c>
      <c r="H155" s="92">
        <f>H43*H99*12/1000</f>
        <v>0</v>
      </c>
      <c r="I155" s="92">
        <f>I43*I99*12/1000</f>
        <v>0</v>
      </c>
      <c r="J155" s="92">
        <f>J43*J99*12/1000</f>
        <v>0</v>
      </c>
    </row>
    <row r="156" spans="1:10" ht="12.75">
      <c r="A156" s="198" t="s">
        <v>16</v>
      </c>
      <c r="B156" s="196" t="s">
        <v>15</v>
      </c>
      <c r="C156" s="92"/>
      <c r="D156" s="92"/>
      <c r="E156" s="83" t="e">
        <f>E155/C155*100</f>
        <v>#DIV/0!</v>
      </c>
      <c r="F156" s="83" t="e">
        <f>F155/D155*100</f>
        <v>#DIV/0!</v>
      </c>
      <c r="G156" s="83" t="e">
        <f>G155/E155*100</f>
        <v>#DIV/0!</v>
      </c>
      <c r="H156" s="83" t="e">
        <f>H155/G155*100</f>
        <v>#DIV/0!</v>
      </c>
      <c r="I156" s="83" t="e">
        <f>I155/H155*100</f>
        <v>#DIV/0!</v>
      </c>
      <c r="J156" s="83" t="e">
        <f>J155/I155*100</f>
        <v>#DIV/0!</v>
      </c>
    </row>
    <row r="157" spans="1:10" ht="24">
      <c r="A157" s="78" t="s">
        <v>523</v>
      </c>
      <c r="B157" s="73" t="s">
        <v>11</v>
      </c>
      <c r="C157" s="92">
        <f>C45*C101*12/1000</f>
        <v>0</v>
      </c>
      <c r="D157" s="92">
        <f>D45*D101*3/1000</f>
        <v>0</v>
      </c>
      <c r="E157" s="92">
        <f>E45*E101*12/1000</f>
        <v>0</v>
      </c>
      <c r="F157" s="92">
        <f>F45*F101*3/1000</f>
        <v>0</v>
      </c>
      <c r="G157" s="92">
        <f>G45*G101*12/1000</f>
        <v>0</v>
      </c>
      <c r="H157" s="92">
        <f>H45*H101*12/1000</f>
        <v>0</v>
      </c>
      <c r="I157" s="92">
        <f>I45*I101*12/1000</f>
        <v>0</v>
      </c>
      <c r="J157" s="92">
        <f>J45*J101*12/1000</f>
        <v>0</v>
      </c>
    </row>
    <row r="158" spans="1:10" ht="12.75">
      <c r="A158" s="198" t="s">
        <v>16</v>
      </c>
      <c r="B158" s="196" t="s">
        <v>15</v>
      </c>
      <c r="C158" s="92"/>
      <c r="D158" s="92"/>
      <c r="E158" s="83" t="e">
        <f>E157/C157*100</f>
        <v>#DIV/0!</v>
      </c>
      <c r="F158" s="83" t="e">
        <f>F157/D157*100</f>
        <v>#DIV/0!</v>
      </c>
      <c r="G158" s="83" t="e">
        <f>G157/E157*100</f>
        <v>#DIV/0!</v>
      </c>
      <c r="H158" s="83" t="e">
        <f>H157/G157*100</f>
        <v>#DIV/0!</v>
      </c>
      <c r="I158" s="83" t="e">
        <f>I157/H157*100</f>
        <v>#DIV/0!</v>
      </c>
      <c r="J158" s="83" t="e">
        <f>J157/I157*100</f>
        <v>#DIV/0!</v>
      </c>
    </row>
    <row r="159" spans="1:10" ht="24">
      <c r="A159" s="78" t="s">
        <v>522</v>
      </c>
      <c r="B159" s="73" t="s">
        <v>11</v>
      </c>
      <c r="C159" s="92">
        <f>C47*C103*12/1000</f>
        <v>0</v>
      </c>
      <c r="D159" s="92">
        <f>D47*D103*3/1000</f>
        <v>0</v>
      </c>
      <c r="E159" s="92">
        <f>E47*E103*12/1000</f>
        <v>0</v>
      </c>
      <c r="F159" s="92">
        <f>F47*F103*3/1000</f>
        <v>0</v>
      </c>
      <c r="G159" s="92">
        <f>G47*G103*12/1000</f>
        <v>0</v>
      </c>
      <c r="H159" s="92">
        <f>H47*H103*12/1000</f>
        <v>0</v>
      </c>
      <c r="I159" s="92">
        <f>I47*I103*12/1000</f>
        <v>0</v>
      </c>
      <c r="J159" s="92">
        <f>J47*J103*12/1000</f>
        <v>0</v>
      </c>
    </row>
    <row r="160" spans="1:10" ht="12.75">
      <c r="A160" s="198" t="s">
        <v>16</v>
      </c>
      <c r="B160" s="196" t="s">
        <v>15</v>
      </c>
      <c r="C160" s="92"/>
      <c r="D160" s="92"/>
      <c r="E160" s="83" t="e">
        <f>E159/C159*100</f>
        <v>#DIV/0!</v>
      </c>
      <c r="F160" s="83" t="e">
        <f>F159/D159*100</f>
        <v>#DIV/0!</v>
      </c>
      <c r="G160" s="83" t="e">
        <f>G159/E159*100</f>
        <v>#DIV/0!</v>
      </c>
      <c r="H160" s="83" t="e">
        <f>H159/G159*100</f>
        <v>#DIV/0!</v>
      </c>
      <c r="I160" s="83" t="e">
        <f>I159/H159*100</f>
        <v>#DIV/0!</v>
      </c>
      <c r="J160" s="83" t="e">
        <f>J159/I159*100</f>
        <v>#DIV/0!</v>
      </c>
    </row>
    <row r="161" spans="1:10" ht="36">
      <c r="A161" s="78" t="s">
        <v>524</v>
      </c>
      <c r="B161" s="73" t="s">
        <v>11</v>
      </c>
      <c r="C161" s="92">
        <f>C49*C105*12/1000</f>
        <v>577.94952</v>
      </c>
      <c r="D161" s="92">
        <f>D49*D105*3/1000</f>
        <v>126.72348000000001</v>
      </c>
      <c r="E161" s="92">
        <f>E49*E105*12/1000</f>
        <v>724.21176</v>
      </c>
      <c r="F161" s="92">
        <f>F49*F105*3/1000</f>
        <v>149.67311999999998</v>
      </c>
      <c r="G161" s="92">
        <f>G49*G105*12/1000</f>
        <v>755.4616799999999</v>
      </c>
      <c r="H161" s="92">
        <f>H49*H105*12/1000</f>
        <v>791.95044</v>
      </c>
      <c r="I161" s="92">
        <f>I49*I105*12/1000</f>
        <v>854.5144799999999</v>
      </c>
      <c r="J161" s="92">
        <f>J49*J105*12/1000</f>
        <v>921.7678800000001</v>
      </c>
    </row>
    <row r="162" spans="1:10" ht="12.75">
      <c r="A162" s="198" t="s">
        <v>16</v>
      </c>
      <c r="B162" s="196" t="s">
        <v>15</v>
      </c>
      <c r="C162" s="92"/>
      <c r="D162" s="92"/>
      <c r="E162" s="83">
        <f>E161/C161*100</f>
        <v>125.30709602458015</v>
      </c>
      <c r="F162" s="83">
        <f>F161/D161*100</f>
        <v>118.11001402423607</v>
      </c>
      <c r="G162" s="83">
        <f>G161/E161*100</f>
        <v>104.31502520754425</v>
      </c>
      <c r="H162" s="83">
        <f>H161/G161*100</f>
        <v>104.8299948185327</v>
      </c>
      <c r="I162" s="83">
        <f>I161/H161*100</f>
        <v>107.89999434813117</v>
      </c>
      <c r="J162" s="83">
        <f>J161/I161*100</f>
        <v>107.87036399898105</v>
      </c>
    </row>
    <row r="163" spans="1:10" ht="12.75">
      <c r="A163" s="78" t="s">
        <v>525</v>
      </c>
      <c r="B163" s="73" t="s">
        <v>11</v>
      </c>
      <c r="C163" s="92">
        <f>C51*C107*12/1000</f>
        <v>16043.227200000001</v>
      </c>
      <c r="D163" s="92">
        <f>D51*D107*3/1000</f>
        <v>3122.4236399999995</v>
      </c>
      <c r="E163" s="92">
        <f>E51*E107*12/1000</f>
        <v>19976.43816</v>
      </c>
      <c r="F163" s="92">
        <f>F51*F107*3/1000</f>
        <v>3479.2902</v>
      </c>
      <c r="G163" s="92">
        <f>G51*G107*12/1000</f>
        <v>19832.6664</v>
      </c>
      <c r="H163" s="92">
        <f>H51*H107*12/1000</f>
        <v>20788.596</v>
      </c>
      <c r="I163" s="92">
        <f>I51*I107*12/1000</f>
        <v>22430.894399999997</v>
      </c>
      <c r="J163" s="92">
        <f>J51*J107*12/1000</f>
        <v>24196.219200000003</v>
      </c>
    </row>
    <row r="164" spans="1:10" ht="12.75">
      <c r="A164" s="198" t="s">
        <v>16</v>
      </c>
      <c r="B164" s="196" t="s">
        <v>15</v>
      </c>
      <c r="C164" s="92"/>
      <c r="D164" s="92"/>
      <c r="E164" s="83">
        <f>E163/C163*100</f>
        <v>124.5163327238799</v>
      </c>
      <c r="F164" s="83">
        <f>F163/D163*100</f>
        <v>111.42915251564007</v>
      </c>
      <c r="G164" s="83">
        <f>G163/E163*100</f>
        <v>99.28029331931712</v>
      </c>
      <c r="H164" s="83">
        <f>H163/G163*100</f>
        <v>104.81997519002289</v>
      </c>
      <c r="I164" s="83">
        <f>I163/H163*100</f>
        <v>107.8999967097345</v>
      </c>
      <c r="J164" s="83">
        <f>J163/I163*100</f>
        <v>107.87005978682689</v>
      </c>
    </row>
    <row r="165" spans="1:10" ht="24">
      <c r="A165" s="78" t="s">
        <v>538</v>
      </c>
      <c r="B165" s="73" t="s">
        <v>11</v>
      </c>
      <c r="C165" s="92">
        <f>C53*C109*12/1000</f>
        <v>3221.5910400000002</v>
      </c>
      <c r="D165" s="92">
        <f>D53*D109*3/1000</f>
        <v>534.96564</v>
      </c>
      <c r="E165" s="92">
        <f>E53*E109*12/1000</f>
        <v>3710.949</v>
      </c>
      <c r="F165" s="92">
        <f>F53*F109*3/1000</f>
        <v>528.41187</v>
      </c>
      <c r="G165" s="92">
        <f>G53*G109*12/1000</f>
        <v>3167.397</v>
      </c>
      <c r="H165" s="92">
        <f>H53*H109*12/1000</f>
        <v>3320.0658</v>
      </c>
      <c r="I165" s="92">
        <f>I53*I109*12/1000</f>
        <v>3582.351359999999</v>
      </c>
      <c r="J165" s="92">
        <f>J53*J109*12/1000</f>
        <v>3864.34692</v>
      </c>
    </row>
    <row r="166" spans="1:10" ht="12.75">
      <c r="A166" s="198" t="s">
        <v>16</v>
      </c>
      <c r="B166" s="196" t="s">
        <v>15</v>
      </c>
      <c r="C166" s="92"/>
      <c r="D166" s="92"/>
      <c r="E166" s="83">
        <f>E165/C165*100</f>
        <v>115.18994664201698</v>
      </c>
      <c r="F166" s="83">
        <f>F165/D165*100</f>
        <v>98.77491758162262</v>
      </c>
      <c r="G166" s="83">
        <f>G165/E165*100</f>
        <v>85.35274939105872</v>
      </c>
      <c r="H166" s="83">
        <f>H165/G165*100</f>
        <v>104.8200083538628</v>
      </c>
      <c r="I166" s="83">
        <f>I165/H165*100</f>
        <v>107.90001089737436</v>
      </c>
      <c r="J166" s="83">
        <f>J165/I165*100</f>
        <v>107.87180071582931</v>
      </c>
    </row>
    <row r="167" spans="1:10" ht="28.5" customHeight="1">
      <c r="A167" s="78" t="s">
        <v>527</v>
      </c>
      <c r="B167" s="73" t="s">
        <v>11</v>
      </c>
      <c r="C167" s="92">
        <f>C55*C111*12/1000</f>
        <v>2015.29632</v>
      </c>
      <c r="D167" s="92">
        <f>D55*D111*3/1000</f>
        <v>386.48496</v>
      </c>
      <c r="E167" s="92">
        <f>E55*E111*12/1000</f>
        <v>2535.9388799999997</v>
      </c>
      <c r="F167" s="92">
        <f>F55*F111*3/1000</f>
        <v>396.40209</v>
      </c>
      <c r="G167" s="92">
        <f>G55*G111*12/1000</f>
        <v>2314.6367999999998</v>
      </c>
      <c r="H167" s="92">
        <f>H55*H111*12/1000</f>
        <v>2426.2047599999996</v>
      </c>
      <c r="I167" s="92">
        <f>I55*I111*12/1000</f>
        <v>2617.87512</v>
      </c>
      <c r="J167" s="92">
        <f>J55*J111*12/1000</f>
        <v>2823.90276</v>
      </c>
    </row>
    <row r="168" spans="1:10" ht="12.75">
      <c r="A168" s="198" t="s">
        <v>16</v>
      </c>
      <c r="B168" s="196" t="s">
        <v>15</v>
      </c>
      <c r="C168" s="92"/>
      <c r="D168" s="92"/>
      <c r="E168" s="83">
        <f>E167/C167*100</f>
        <v>125.83454129465188</v>
      </c>
      <c r="F168" s="83">
        <f>F167/D167*100</f>
        <v>102.5659808340278</v>
      </c>
      <c r="G168" s="83">
        <f>G167/E167*100</f>
        <v>91.27336696695151</v>
      </c>
      <c r="H168" s="83">
        <f>H167/G167*100</f>
        <v>104.82010654976193</v>
      </c>
      <c r="I168" s="83">
        <f>I167/H167*100</f>
        <v>107.9000075822125</v>
      </c>
      <c r="J168" s="83">
        <f>J167/I167*100</f>
        <v>107.87003315880092</v>
      </c>
    </row>
    <row r="169" spans="1:10" ht="12.75">
      <c r="A169" s="202" t="s">
        <v>537</v>
      </c>
      <c r="B169" s="73" t="s">
        <v>11</v>
      </c>
      <c r="C169" s="92">
        <f aca="true" t="shared" si="1" ref="C169:J169">C57*C113*12/1000</f>
        <v>0</v>
      </c>
      <c r="D169" s="92">
        <f t="shared" si="1"/>
        <v>0</v>
      </c>
      <c r="E169" s="92">
        <f t="shared" si="1"/>
        <v>0</v>
      </c>
      <c r="F169" s="92">
        <f t="shared" si="1"/>
        <v>0</v>
      </c>
      <c r="G169" s="92">
        <f t="shared" si="1"/>
        <v>0</v>
      </c>
      <c r="H169" s="92">
        <f t="shared" si="1"/>
        <v>0</v>
      </c>
      <c r="I169" s="92">
        <f t="shared" si="1"/>
        <v>0</v>
      </c>
      <c r="J169" s="92">
        <f t="shared" si="1"/>
        <v>0</v>
      </c>
    </row>
    <row r="170" spans="1:10" ht="12.75">
      <c r="A170" s="198" t="s">
        <v>16</v>
      </c>
      <c r="B170" s="196" t="s">
        <v>15</v>
      </c>
      <c r="C170" s="92"/>
      <c r="D170" s="92"/>
      <c r="E170" s="83" t="e">
        <f>E169/C169*100</f>
        <v>#DIV/0!</v>
      </c>
      <c r="F170" s="83" t="e">
        <f>F169/D169*100</f>
        <v>#DIV/0!</v>
      </c>
      <c r="G170" s="83" t="e">
        <f>G169/E169*100</f>
        <v>#DIV/0!</v>
      </c>
      <c r="H170" s="83" t="e">
        <f>H169/G169*100</f>
        <v>#DIV/0!</v>
      </c>
      <c r="I170" s="83" t="e">
        <f>I169/H169*100</f>
        <v>#DIV/0!</v>
      </c>
      <c r="J170" s="83" t="e">
        <f>J169/I169*100</f>
        <v>#DIV/0!</v>
      </c>
    </row>
    <row r="171" spans="1:10" ht="38.25">
      <c r="A171" s="81" t="s">
        <v>38</v>
      </c>
      <c r="B171" s="73" t="s">
        <v>11</v>
      </c>
      <c r="C171" s="92">
        <f>C59*C115*12/1000</f>
        <v>0</v>
      </c>
      <c r="D171" s="92">
        <f>D59*D115*3/1000</f>
        <v>0</v>
      </c>
      <c r="E171" s="92">
        <f>E59*E115*12/1000</f>
        <v>0</v>
      </c>
      <c r="F171" s="142">
        <f>F59*F115*3/1000</f>
        <v>0</v>
      </c>
      <c r="G171" s="92">
        <f>G59*G115*12/1000</f>
        <v>0</v>
      </c>
      <c r="H171" s="92">
        <f>H59*H115*12/1000</f>
        <v>0</v>
      </c>
      <c r="I171" s="92">
        <f>I59*I115*12/1000</f>
        <v>0</v>
      </c>
      <c r="J171" s="92">
        <f>J59*J115*12/1000</f>
        <v>0</v>
      </c>
    </row>
    <row r="172" spans="1:10" ht="12.75">
      <c r="A172" s="199" t="s">
        <v>16</v>
      </c>
      <c r="B172" s="196" t="s">
        <v>15</v>
      </c>
      <c r="C172" s="92"/>
      <c r="D172" s="92"/>
      <c r="E172" s="83" t="e">
        <f>E171/C171*100</f>
        <v>#DIV/0!</v>
      </c>
      <c r="F172" s="83" t="e">
        <f>F171/D171*100</f>
        <v>#DIV/0!</v>
      </c>
      <c r="G172" s="83" t="e">
        <f>G171/E171*100</f>
        <v>#DIV/0!</v>
      </c>
      <c r="H172" s="83" t="e">
        <f>H171/G171*100</f>
        <v>#DIV/0!</v>
      </c>
      <c r="I172" s="83" t="e">
        <f>I171/H171*100</f>
        <v>#DIV/0!</v>
      </c>
      <c r="J172" s="83" t="e">
        <f>J171/I171*100</f>
        <v>#DIV/0!</v>
      </c>
    </row>
    <row r="173" spans="1:10" ht="25.5">
      <c r="A173" s="81" t="s">
        <v>35</v>
      </c>
      <c r="B173" s="73" t="s">
        <v>11</v>
      </c>
      <c r="C173" s="92">
        <f>C61*C117*12/1000</f>
        <v>2368.3392000000003</v>
      </c>
      <c r="D173" s="92">
        <f>D61*D117*3/1000</f>
        <v>492.20730000000003</v>
      </c>
      <c r="E173" s="92">
        <f>E61*E117*12/1000</f>
        <v>2410.9196400000005</v>
      </c>
      <c r="F173" s="142">
        <f>F61*F117*3/1000</f>
        <v>549.02178</v>
      </c>
      <c r="G173" s="92">
        <f>G61*G117*12/1000</f>
        <v>2515.0716</v>
      </c>
      <c r="H173" s="92">
        <f>H61*H117*12/1000</f>
        <v>2636.2983599999993</v>
      </c>
      <c r="I173" s="92">
        <f>I61*I117*12/1000</f>
        <v>2844.56556</v>
      </c>
      <c r="J173" s="92">
        <f>J61*J117*12/1000</f>
        <v>3068.4333599999995</v>
      </c>
    </row>
    <row r="174" spans="1:10" ht="12.75">
      <c r="A174" s="199" t="s">
        <v>16</v>
      </c>
      <c r="B174" s="196" t="s">
        <v>15</v>
      </c>
      <c r="C174" s="92"/>
      <c r="D174" s="92"/>
      <c r="E174" s="83">
        <f>E173/C173*100</f>
        <v>101.79790293552546</v>
      </c>
      <c r="F174" s="83">
        <f>F173/D173*100</f>
        <v>111.54279507841514</v>
      </c>
      <c r="G174" s="83">
        <f>G173/E173*100</f>
        <v>104.32000960430186</v>
      </c>
      <c r="H174" s="83">
        <f>H173/G173*100</f>
        <v>104.82001228116127</v>
      </c>
      <c r="I174" s="83">
        <f>I173/H173*100</f>
        <v>107.8999859484797</v>
      </c>
      <c r="J174" s="83">
        <f>J173/I173*100</f>
        <v>107.87001724087524</v>
      </c>
    </row>
    <row r="175" spans="1:10" ht="12.75">
      <c r="A175" s="74"/>
      <c r="B175" s="88"/>
      <c r="C175" s="48"/>
      <c r="D175" s="48"/>
      <c r="E175" s="48"/>
      <c r="F175" s="48"/>
      <c r="G175" s="48"/>
      <c r="H175" s="48"/>
      <c r="I175" s="48"/>
      <c r="J175" s="48"/>
    </row>
    <row r="176" spans="1:10" ht="12.75">
      <c r="A176" s="89" t="s">
        <v>23</v>
      </c>
      <c r="B176" s="88"/>
      <c r="C176" s="48"/>
      <c r="D176" s="48"/>
      <c r="E176" s="48"/>
      <c r="F176" s="48"/>
      <c r="G176" s="48"/>
      <c r="H176" s="48"/>
      <c r="I176" s="48"/>
      <c r="J176" s="48"/>
    </row>
    <row r="177" spans="2:10" ht="12.75">
      <c r="B177" s="88"/>
      <c r="C177" s="48"/>
      <c r="D177" s="48"/>
      <c r="E177" s="48"/>
      <c r="F177" s="48"/>
      <c r="G177" s="48"/>
      <c r="H177" s="48"/>
      <c r="I177" s="48"/>
      <c r="J177" s="48"/>
    </row>
    <row r="178" spans="2:10" ht="12.75">
      <c r="B178" s="88"/>
      <c r="C178" s="48"/>
      <c r="D178" s="48"/>
      <c r="E178" s="48"/>
      <c r="F178" s="48"/>
      <c r="G178" s="48"/>
      <c r="H178" s="48"/>
      <c r="I178" s="48"/>
      <c r="J178" s="48"/>
    </row>
    <row r="179" spans="2:10" ht="12.75">
      <c r="B179" s="88"/>
      <c r="C179" s="48"/>
      <c r="D179" s="48"/>
      <c r="E179" s="48"/>
      <c r="F179" s="48"/>
      <c r="G179" s="48"/>
      <c r="H179" s="48"/>
      <c r="I179" s="48"/>
      <c r="J179" s="48"/>
    </row>
    <row r="180" spans="2:10" ht="12.75">
      <c r="B180" s="88"/>
      <c r="C180" s="48"/>
      <c r="D180" s="48"/>
      <c r="E180" s="48"/>
      <c r="F180" s="48"/>
      <c r="G180" s="48"/>
      <c r="H180" s="48"/>
      <c r="I180" s="48"/>
      <c r="J180" s="48"/>
    </row>
    <row r="181" spans="1:10" ht="12.75">
      <c r="A181" s="89"/>
      <c r="B181" s="88"/>
      <c r="C181" s="48"/>
      <c r="D181" s="48"/>
      <c r="E181" s="48"/>
      <c r="F181" s="48"/>
      <c r="G181" s="48"/>
      <c r="H181" s="48"/>
      <c r="I181" s="48"/>
      <c r="J181" s="48"/>
    </row>
    <row r="182" spans="1:10" ht="12.75">
      <c r="A182" s="5"/>
      <c r="B182" s="5"/>
      <c r="C182" s="50"/>
      <c r="D182" s="50"/>
      <c r="E182" s="50"/>
      <c r="F182" s="50"/>
      <c r="G182" s="50"/>
      <c r="H182" s="50"/>
      <c r="I182" s="122" t="s">
        <v>43</v>
      </c>
      <c r="J182" s="50"/>
    </row>
    <row r="183" spans="1:11" ht="15">
      <c r="A183" s="5"/>
      <c r="B183" s="90" t="s">
        <v>20</v>
      </c>
      <c r="C183" s="50"/>
      <c r="D183" s="51"/>
      <c r="E183" s="35"/>
      <c r="F183" s="35"/>
      <c r="G183" s="35"/>
      <c r="H183" s="35"/>
      <c r="I183" s="35"/>
      <c r="J183" s="35"/>
      <c r="K183" s="5"/>
    </row>
    <row r="184" spans="1:11" ht="13.5" thickBot="1">
      <c r="A184" s="106"/>
      <c r="B184" s="106"/>
      <c r="C184" s="35"/>
      <c r="D184" s="35"/>
      <c r="E184" s="35"/>
      <c r="F184" s="35"/>
      <c r="G184" s="35"/>
      <c r="H184" s="35"/>
      <c r="I184" s="35"/>
      <c r="J184" s="35"/>
      <c r="K184" s="5"/>
    </row>
    <row r="185" spans="1:11" ht="13.5" thickBot="1">
      <c r="A185" s="12"/>
      <c r="B185" s="105" t="s">
        <v>14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1</v>
      </c>
      <c r="H185" s="8"/>
      <c r="I185" s="9" t="s">
        <v>5</v>
      </c>
      <c r="J185" s="10"/>
      <c r="K185" s="5"/>
    </row>
    <row r="186" spans="1:11" ht="12.75">
      <c r="A186" s="3" t="s">
        <v>2</v>
      </c>
      <c r="B186" s="3" t="s">
        <v>12</v>
      </c>
      <c r="C186" s="3" t="s">
        <v>488</v>
      </c>
      <c r="D186" s="97" t="s">
        <v>54</v>
      </c>
      <c r="E186" s="3" t="s">
        <v>511</v>
      </c>
      <c r="F186" s="97" t="s">
        <v>54</v>
      </c>
      <c r="G186" s="3" t="s">
        <v>512</v>
      </c>
      <c r="H186" s="3" t="s">
        <v>535</v>
      </c>
      <c r="I186" s="3" t="s">
        <v>536</v>
      </c>
      <c r="J186" s="3" t="s">
        <v>540</v>
      </c>
      <c r="K186" s="5"/>
    </row>
    <row r="187" spans="1:10" ht="13.5" thickBot="1">
      <c r="A187" s="4"/>
      <c r="B187" s="4" t="s">
        <v>13</v>
      </c>
      <c r="C187" s="99" t="s">
        <v>17</v>
      </c>
      <c r="D187" s="99" t="s">
        <v>511</v>
      </c>
      <c r="E187" s="99" t="s">
        <v>17</v>
      </c>
      <c r="F187" s="99" t="s">
        <v>512</v>
      </c>
      <c r="G187" s="101"/>
      <c r="H187" s="102"/>
      <c r="I187" s="6"/>
      <c r="J187" s="6"/>
    </row>
    <row r="188" spans="1:10" ht="12.75">
      <c r="A188" s="1"/>
      <c r="B188" s="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11" t="s">
        <v>21</v>
      </c>
      <c r="B189" s="3"/>
      <c r="C189" s="34"/>
      <c r="D189" s="53"/>
      <c r="E189" s="34"/>
      <c r="F189" s="34"/>
      <c r="G189" s="34"/>
      <c r="H189" s="34"/>
      <c r="I189" s="34"/>
      <c r="J189" s="34"/>
    </row>
    <row r="190" spans="1:10" ht="12.75">
      <c r="A190" s="11" t="s">
        <v>24</v>
      </c>
      <c r="B190" s="21" t="s">
        <v>18</v>
      </c>
      <c r="C190" s="34">
        <v>85</v>
      </c>
      <c r="D190" s="53">
        <v>84</v>
      </c>
      <c r="E190" s="34">
        <v>76</v>
      </c>
      <c r="F190" s="34">
        <v>73</v>
      </c>
      <c r="G190" s="34">
        <v>75</v>
      </c>
      <c r="H190" s="34">
        <v>70</v>
      </c>
      <c r="I190" s="34">
        <v>70</v>
      </c>
      <c r="J190" s="34">
        <v>70</v>
      </c>
    </row>
    <row r="191" spans="1:10" ht="13.5" thickBot="1">
      <c r="A191" s="15" t="s">
        <v>22</v>
      </c>
      <c r="B191" s="25" t="s">
        <v>15</v>
      </c>
      <c r="C191" s="55"/>
      <c r="D191" s="56"/>
      <c r="E191" s="46">
        <f>E190/C190*100</f>
        <v>89.41176470588236</v>
      </c>
      <c r="F191" s="46">
        <f>F190/D190*100</f>
        <v>86.90476190476191</v>
      </c>
      <c r="G191" s="46">
        <f>G190/E190*100</f>
        <v>98.68421052631578</v>
      </c>
      <c r="H191" s="46">
        <f>H190/G190*100</f>
        <v>93.33333333333333</v>
      </c>
      <c r="I191" s="46">
        <f>I190/H190*100</f>
        <v>100</v>
      </c>
      <c r="J191" s="46">
        <f>J190/I190*100</f>
        <v>100</v>
      </c>
    </row>
    <row r="192" spans="1:10" ht="12.75">
      <c r="A192" s="22" t="s">
        <v>542</v>
      </c>
      <c r="B192" s="22"/>
      <c r="C192" s="37"/>
      <c r="D192" s="37"/>
      <c r="E192" s="37"/>
      <c r="F192" s="37"/>
      <c r="G192" s="37"/>
      <c r="H192" s="37"/>
      <c r="I192" s="37"/>
      <c r="J192" s="37"/>
    </row>
    <row r="193" spans="1:10" ht="12.75">
      <c r="A193" s="26"/>
      <c r="B193" s="23" t="s">
        <v>18</v>
      </c>
      <c r="C193" s="190">
        <v>85</v>
      </c>
      <c r="D193" s="191">
        <v>84</v>
      </c>
      <c r="E193" s="190">
        <v>76</v>
      </c>
      <c r="F193" s="190">
        <v>73</v>
      </c>
      <c r="G193" s="190">
        <v>75</v>
      </c>
      <c r="H193" s="190">
        <v>70</v>
      </c>
      <c r="I193" s="190">
        <v>70</v>
      </c>
      <c r="J193" s="190">
        <v>70</v>
      </c>
    </row>
    <row r="194" spans="1:10" ht="13.5" thickBot="1">
      <c r="A194" s="27" t="s">
        <v>22</v>
      </c>
      <c r="B194" s="25" t="s">
        <v>15</v>
      </c>
      <c r="C194" s="33"/>
      <c r="D194" s="39"/>
      <c r="E194" s="46">
        <f>E193/C193*100</f>
        <v>89.41176470588236</v>
      </c>
      <c r="F194" s="46">
        <f>F193/D193*100</f>
        <v>86.90476190476191</v>
      </c>
      <c r="G194" s="46">
        <f>G193/E193*100</f>
        <v>98.68421052631578</v>
      </c>
      <c r="H194" s="46">
        <f>H193/G193*100</f>
        <v>93.33333333333333</v>
      </c>
      <c r="I194" s="46">
        <f>I193/H193*100</f>
        <v>100</v>
      </c>
      <c r="J194" s="46">
        <f>J193/I193*100</f>
        <v>100</v>
      </c>
    </row>
    <row r="195" spans="1:10" ht="12.75">
      <c r="A195" s="24"/>
      <c r="B195" s="24"/>
      <c r="C195" s="189"/>
      <c r="D195" s="190"/>
      <c r="E195" s="190"/>
      <c r="F195" s="190"/>
      <c r="G195" s="190"/>
      <c r="H195" s="190"/>
      <c r="I195" s="190"/>
      <c r="J195" s="190"/>
    </row>
    <row r="196" spans="1:10" ht="12.75">
      <c r="A196" s="131" t="s">
        <v>52</v>
      </c>
      <c r="B196" s="21"/>
      <c r="C196" s="47"/>
      <c r="D196" s="43"/>
      <c r="E196" s="45"/>
      <c r="F196" s="45"/>
      <c r="G196" s="45"/>
      <c r="H196" s="45"/>
      <c r="I196" s="45"/>
      <c r="J196" s="45"/>
    </row>
    <row r="197" spans="1:10" ht="12.75">
      <c r="A197" s="17" t="s">
        <v>26</v>
      </c>
      <c r="B197" s="21" t="s">
        <v>10</v>
      </c>
      <c r="C197" s="47">
        <v>25853</v>
      </c>
      <c r="D197" s="43">
        <v>18883</v>
      </c>
      <c r="E197" s="45">
        <v>31115</v>
      </c>
      <c r="F197" s="45">
        <v>23534</v>
      </c>
      <c r="G197" s="45">
        <v>32526</v>
      </c>
      <c r="H197" s="45">
        <v>38400</v>
      </c>
      <c r="I197" s="45">
        <v>38400</v>
      </c>
      <c r="J197" s="45">
        <v>38400</v>
      </c>
    </row>
    <row r="198" spans="1:10" ht="13.5" thickBot="1">
      <c r="A198" s="15" t="s">
        <v>22</v>
      </c>
      <c r="B198" s="19" t="s">
        <v>15</v>
      </c>
      <c r="C198" s="49"/>
      <c r="D198" s="44"/>
      <c r="E198" s="46">
        <f>E197/C197*100</f>
        <v>120.35353730708236</v>
      </c>
      <c r="F198" s="46">
        <f>F197/D197*100</f>
        <v>124.63062013451251</v>
      </c>
      <c r="G198" s="46">
        <f>G197/E197*100</f>
        <v>104.53479029407038</v>
      </c>
      <c r="H198" s="46">
        <f>H197/G197*100</f>
        <v>118.05939863493819</v>
      </c>
      <c r="I198" s="46">
        <f>I197/H197*100</f>
        <v>100</v>
      </c>
      <c r="J198" s="46">
        <f>J197/I197*100</f>
        <v>100</v>
      </c>
    </row>
    <row r="199" spans="1:10" ht="12.75">
      <c r="A199" s="24" t="s">
        <v>542</v>
      </c>
      <c r="B199" s="23"/>
      <c r="C199" s="64"/>
      <c r="D199" s="38"/>
      <c r="E199" s="34"/>
      <c r="F199" s="34"/>
      <c r="G199" s="34"/>
      <c r="H199" s="34"/>
      <c r="I199" s="34"/>
      <c r="J199" s="34"/>
    </row>
    <row r="200" spans="1:10" ht="12.75">
      <c r="A200" s="26"/>
      <c r="B200" s="23" t="s">
        <v>10</v>
      </c>
      <c r="C200" s="64">
        <v>25853</v>
      </c>
      <c r="D200" s="38">
        <v>18883</v>
      </c>
      <c r="E200" s="34">
        <v>31115</v>
      </c>
      <c r="F200" s="34">
        <v>23534</v>
      </c>
      <c r="G200" s="34">
        <v>32526</v>
      </c>
      <c r="H200" s="34">
        <v>38400</v>
      </c>
      <c r="I200" s="34">
        <v>38400</v>
      </c>
      <c r="J200" s="34">
        <v>38400</v>
      </c>
    </row>
    <row r="201" spans="1:10" ht="13.5" thickBot="1">
      <c r="A201" s="27" t="s">
        <v>22</v>
      </c>
      <c r="B201" s="25" t="s">
        <v>15</v>
      </c>
      <c r="C201" s="66"/>
      <c r="D201" s="40"/>
      <c r="E201" s="46">
        <f>E200/C200*100</f>
        <v>120.35353730708236</v>
      </c>
      <c r="F201" s="46">
        <f>F200/D200*100</f>
        <v>124.63062013451251</v>
      </c>
      <c r="G201" s="46">
        <f>G200/E200*100</f>
        <v>104.53479029407038</v>
      </c>
      <c r="H201" s="46">
        <f>H200/G200*100</f>
        <v>118.05939863493819</v>
      </c>
      <c r="I201" s="46">
        <f>I200/H200*100</f>
        <v>100</v>
      </c>
      <c r="J201" s="46">
        <f>J200/I200*100</f>
        <v>100</v>
      </c>
    </row>
    <row r="202" spans="1:10" ht="12.75">
      <c r="A202" s="1"/>
      <c r="B202" s="1"/>
      <c r="C202" s="41"/>
      <c r="D202" s="41"/>
      <c r="E202" s="41"/>
      <c r="F202" s="41"/>
      <c r="G202" s="41"/>
      <c r="H202" s="41"/>
      <c r="I202" s="41"/>
      <c r="J202" s="41"/>
    </row>
    <row r="203" spans="1:10" ht="12.75">
      <c r="A203" s="11" t="s">
        <v>25</v>
      </c>
      <c r="B203" s="21" t="s">
        <v>11</v>
      </c>
      <c r="C203" s="34">
        <v>26370.06</v>
      </c>
      <c r="D203" s="53">
        <v>4758.52</v>
      </c>
      <c r="E203" s="34">
        <v>28376.88</v>
      </c>
      <c r="F203" s="34">
        <v>5153.95</v>
      </c>
      <c r="G203" s="34">
        <v>29273.4</v>
      </c>
      <c r="H203" s="34">
        <v>32256</v>
      </c>
      <c r="I203" s="34">
        <v>32256</v>
      </c>
      <c r="J203" s="34">
        <v>32256</v>
      </c>
    </row>
    <row r="204" spans="1:10" ht="13.5" thickBot="1">
      <c r="A204" s="192" t="s">
        <v>22</v>
      </c>
      <c r="B204" s="25" t="s">
        <v>15</v>
      </c>
      <c r="C204" s="55"/>
      <c r="D204" s="56"/>
      <c r="E204" s="46">
        <f>E203/C203*100</f>
        <v>107.6102215922148</v>
      </c>
      <c r="F204" s="46">
        <f>F203/D203*100</f>
        <v>108.30993670300847</v>
      </c>
      <c r="G204" s="46">
        <f>G203/E203*100</f>
        <v>103.15933252704315</v>
      </c>
      <c r="H204" s="46">
        <f>H203/G203*100</f>
        <v>110.18877205927564</v>
      </c>
      <c r="I204" s="46">
        <f>I203/H203*100</f>
        <v>100</v>
      </c>
      <c r="J204" s="46">
        <f>J203/I203*100</f>
        <v>100</v>
      </c>
    </row>
    <row r="205" spans="1:10" ht="12.75">
      <c r="A205" s="22" t="s">
        <v>542</v>
      </c>
      <c r="B205" s="22"/>
      <c r="C205" s="41"/>
      <c r="D205" s="41"/>
      <c r="E205" s="41"/>
      <c r="F205" s="41"/>
      <c r="G205" s="41"/>
      <c r="H205" s="41"/>
      <c r="I205" s="41"/>
      <c r="J205" s="41"/>
    </row>
    <row r="206" spans="1:10" ht="12.75">
      <c r="A206" s="26"/>
      <c r="B206" s="23" t="s">
        <v>11</v>
      </c>
      <c r="C206" s="34">
        <v>26370.06</v>
      </c>
      <c r="D206" s="38">
        <v>4758.52</v>
      </c>
      <c r="E206" s="34">
        <v>28376.88</v>
      </c>
      <c r="F206" s="34">
        <v>5153.95</v>
      </c>
      <c r="G206" s="34">
        <v>29273.4</v>
      </c>
      <c r="H206" s="34">
        <v>32256</v>
      </c>
      <c r="I206" s="34">
        <v>32256</v>
      </c>
      <c r="J206" s="34">
        <v>32256</v>
      </c>
    </row>
    <row r="207" spans="1:10" ht="13.5" thickBot="1">
      <c r="A207" s="27" t="s">
        <v>22</v>
      </c>
      <c r="B207" s="25" t="s">
        <v>15</v>
      </c>
      <c r="C207" s="55"/>
      <c r="D207" s="40"/>
      <c r="E207" s="46">
        <f>E206/C206*100</f>
        <v>107.6102215922148</v>
      </c>
      <c r="F207" s="46">
        <f>F206/D206*100</f>
        <v>108.30993670300847</v>
      </c>
      <c r="G207" s="46">
        <f>G206/E206*100</f>
        <v>103.15933252704315</v>
      </c>
      <c r="H207" s="46">
        <f>H206/G206*100</f>
        <v>110.18877205927564</v>
      </c>
      <c r="I207" s="46">
        <f>I206/H206*100</f>
        <v>100</v>
      </c>
      <c r="J207" s="46">
        <f>J206/I206*100</f>
        <v>100</v>
      </c>
    </row>
    <row r="208" spans="1:10" ht="12.75">
      <c r="A208" s="5"/>
      <c r="B208" s="5"/>
      <c r="C208" s="35"/>
      <c r="D208" s="35"/>
      <c r="E208" s="35"/>
      <c r="F208" s="35"/>
      <c r="G208" s="35"/>
      <c r="H208" s="35"/>
      <c r="I208" s="35"/>
      <c r="J208" s="35"/>
    </row>
    <row r="209" spans="1:10" ht="12.75">
      <c r="A209" s="5"/>
      <c r="B209" s="5"/>
      <c r="C209" s="35"/>
      <c r="D209" s="35"/>
      <c r="E209" s="35"/>
      <c r="F209" s="35"/>
      <c r="G209" s="35"/>
      <c r="H209" s="35"/>
      <c r="I209" s="35"/>
      <c r="J209" s="35"/>
    </row>
    <row r="210" spans="1:10" ht="12.75">
      <c r="A210" s="5"/>
      <c r="B210" s="5"/>
      <c r="C210" s="35"/>
      <c r="D210" s="35"/>
      <c r="E210" s="35"/>
      <c r="F210" s="35"/>
      <c r="G210" s="35"/>
      <c r="H210" s="35"/>
      <c r="I210" s="35"/>
      <c r="J210" s="35"/>
    </row>
    <row r="211" spans="1:10" ht="12.75">
      <c r="A211" s="5"/>
      <c r="B211" s="5"/>
      <c r="C211" s="35"/>
      <c r="D211" s="35"/>
      <c r="E211" s="35"/>
      <c r="F211" s="35"/>
      <c r="G211" s="35"/>
      <c r="H211" s="35"/>
      <c r="I211" s="35"/>
      <c r="J211" s="35"/>
    </row>
    <row r="212" spans="1:10" ht="15">
      <c r="A212" s="5"/>
      <c r="B212" s="90"/>
      <c r="C212" s="51"/>
      <c r="D212" s="51"/>
      <c r="E212" s="51"/>
      <c r="F212" s="51"/>
      <c r="G212" s="51"/>
      <c r="H212" s="35"/>
      <c r="I212" s="144" t="s">
        <v>44</v>
      </c>
      <c r="J212" s="35"/>
    </row>
    <row r="213" spans="1:10" ht="15">
      <c r="A213" s="5"/>
      <c r="B213" s="124" t="s">
        <v>45</v>
      </c>
      <c r="C213" s="125"/>
      <c r="D213" s="125"/>
      <c r="E213" s="125"/>
      <c r="F213" s="125"/>
      <c r="G213" s="125"/>
      <c r="H213" s="126"/>
      <c r="I213" s="35"/>
      <c r="J213" s="35"/>
    </row>
    <row r="214" spans="1:10" ht="15">
      <c r="A214" s="5"/>
      <c r="B214" s="124" t="s">
        <v>29</v>
      </c>
      <c r="C214" s="125"/>
      <c r="D214" s="125"/>
      <c r="E214" s="125"/>
      <c r="F214" s="125"/>
      <c r="G214" s="125"/>
      <c r="H214" s="126"/>
      <c r="I214" s="35"/>
      <c r="J214" s="35"/>
    </row>
    <row r="215" spans="1:10" ht="13.5" thickBot="1">
      <c r="A215" s="106"/>
      <c r="B215" s="5"/>
      <c r="C215" s="35"/>
      <c r="D215" s="35"/>
      <c r="E215" s="35"/>
      <c r="F215" s="35"/>
      <c r="G215" s="35"/>
      <c r="H215" s="35"/>
      <c r="I215" s="35"/>
      <c r="J215" s="35"/>
    </row>
    <row r="216" spans="1:11" ht="15" thickBot="1">
      <c r="A216" s="12"/>
      <c r="B216" s="7" t="s">
        <v>14</v>
      </c>
      <c r="C216" s="2" t="s">
        <v>0</v>
      </c>
      <c r="D216" s="2" t="s">
        <v>0</v>
      </c>
      <c r="E216" s="2" t="s">
        <v>0</v>
      </c>
      <c r="F216" s="2" t="s">
        <v>0</v>
      </c>
      <c r="G216" s="2" t="s">
        <v>1</v>
      </c>
      <c r="H216" s="8"/>
      <c r="I216" s="9" t="s">
        <v>5</v>
      </c>
      <c r="J216" s="10"/>
      <c r="K216" s="18"/>
    </row>
    <row r="217" spans="1:11" ht="14.25">
      <c r="A217" s="3" t="s">
        <v>2</v>
      </c>
      <c r="B217" s="3" t="s">
        <v>12</v>
      </c>
      <c r="C217" s="3" t="s">
        <v>488</v>
      </c>
      <c r="D217" s="97" t="s">
        <v>54</v>
      </c>
      <c r="E217" s="3" t="s">
        <v>511</v>
      </c>
      <c r="F217" s="97" t="s">
        <v>54</v>
      </c>
      <c r="G217" s="3" t="s">
        <v>512</v>
      </c>
      <c r="H217" s="3" t="s">
        <v>535</v>
      </c>
      <c r="I217" s="3" t="s">
        <v>536</v>
      </c>
      <c r="J217" s="3" t="s">
        <v>540</v>
      </c>
      <c r="K217" s="18"/>
    </row>
    <row r="218" spans="1:10" ht="13.5" thickBot="1">
      <c r="A218" s="3"/>
      <c r="B218" s="4" t="s">
        <v>13</v>
      </c>
      <c r="C218" s="99" t="s">
        <v>17</v>
      </c>
      <c r="D218" s="99" t="s">
        <v>511</v>
      </c>
      <c r="E218" s="99" t="s">
        <v>17</v>
      </c>
      <c r="F218" s="99" t="s">
        <v>512</v>
      </c>
      <c r="G218" s="101"/>
      <c r="H218" s="102"/>
      <c r="I218" s="6"/>
      <c r="J218" s="6"/>
    </row>
    <row r="219" spans="1:10" ht="13.5" thickBot="1">
      <c r="A219" s="1"/>
      <c r="B219" s="1"/>
      <c r="C219" s="65"/>
      <c r="D219" s="57"/>
      <c r="E219" s="36"/>
      <c r="F219" s="36"/>
      <c r="G219" s="36"/>
      <c r="H219" s="36"/>
      <c r="I219" s="36"/>
      <c r="J219" s="36"/>
    </row>
    <row r="220" spans="1:10" ht="12.75">
      <c r="A220" s="14" t="s">
        <v>21</v>
      </c>
      <c r="B220" s="31"/>
      <c r="C220" s="65"/>
      <c r="D220" s="58"/>
      <c r="E220" s="34"/>
      <c r="F220" s="34"/>
      <c r="G220" s="34"/>
      <c r="H220" s="34"/>
      <c r="I220" s="34"/>
      <c r="J220" s="34"/>
    </row>
    <row r="221" spans="1:10" ht="13.5" thickBot="1">
      <c r="A221" s="16" t="s">
        <v>30</v>
      </c>
      <c r="B221" s="19" t="s">
        <v>18</v>
      </c>
      <c r="C221" s="66">
        <v>227</v>
      </c>
      <c r="D221" s="56">
        <v>227</v>
      </c>
      <c r="E221" s="34">
        <v>196</v>
      </c>
      <c r="F221" s="34">
        <v>182</v>
      </c>
      <c r="G221" s="34">
        <v>180</v>
      </c>
      <c r="H221" s="34">
        <v>177</v>
      </c>
      <c r="I221" s="34">
        <v>180</v>
      </c>
      <c r="J221" s="34">
        <v>181</v>
      </c>
    </row>
    <row r="222" spans="1:10" ht="25.5">
      <c r="A222" s="134" t="s">
        <v>510</v>
      </c>
      <c r="B222" s="17"/>
      <c r="C222" s="64"/>
      <c r="D222" s="50"/>
      <c r="E222" s="41"/>
      <c r="F222" s="41"/>
      <c r="G222" s="42"/>
      <c r="H222" s="41"/>
      <c r="I222" s="42"/>
      <c r="J222" s="41"/>
    </row>
    <row r="223" spans="1:10" ht="13.5" thickBot="1">
      <c r="A223" s="6" t="s">
        <v>543</v>
      </c>
      <c r="B223" s="30" t="s">
        <v>18</v>
      </c>
      <c r="C223" s="66">
        <v>227</v>
      </c>
      <c r="D223" s="59">
        <v>227</v>
      </c>
      <c r="E223" s="55">
        <v>196</v>
      </c>
      <c r="F223" s="55">
        <v>182</v>
      </c>
      <c r="G223" s="60">
        <v>180</v>
      </c>
      <c r="H223" s="55">
        <v>177</v>
      </c>
      <c r="I223" s="60">
        <v>180</v>
      </c>
      <c r="J223" s="55">
        <v>181</v>
      </c>
    </row>
    <row r="224" spans="1:10" ht="13.5" thickBot="1">
      <c r="A224" s="6"/>
      <c r="B224" s="28" t="s">
        <v>18</v>
      </c>
      <c r="C224" s="66"/>
      <c r="D224" s="54"/>
      <c r="E224" s="55"/>
      <c r="F224" s="55"/>
      <c r="G224" s="55"/>
      <c r="H224" s="55"/>
      <c r="I224" s="55"/>
      <c r="J224" s="55"/>
    </row>
    <row r="225" spans="1:10" ht="13.5" thickBot="1">
      <c r="A225" s="13"/>
      <c r="B225" s="29"/>
      <c r="C225" s="67"/>
      <c r="D225" s="61"/>
      <c r="E225" s="36"/>
      <c r="F225" s="36"/>
      <c r="G225" s="36"/>
      <c r="H225" s="36"/>
      <c r="I225" s="36"/>
      <c r="J225" s="36"/>
    </row>
    <row r="226" spans="1:10" ht="12.75">
      <c r="A226" s="11" t="s">
        <v>19</v>
      </c>
      <c r="B226" s="21"/>
      <c r="C226" s="64"/>
      <c r="D226" s="53"/>
      <c r="E226" s="34"/>
      <c r="F226" s="34"/>
      <c r="G226" s="34"/>
      <c r="H226" s="34"/>
      <c r="I226" s="34"/>
      <c r="J226" s="34"/>
    </row>
    <row r="227" spans="1:10" ht="12.75">
      <c r="A227" s="11" t="s">
        <v>31</v>
      </c>
      <c r="B227" s="21" t="s">
        <v>10</v>
      </c>
      <c r="C227" s="64">
        <v>20331.1</v>
      </c>
      <c r="D227" s="53">
        <v>18998.3</v>
      </c>
      <c r="E227" s="34">
        <v>25602</v>
      </c>
      <c r="F227" s="34">
        <v>21998.1</v>
      </c>
      <c r="G227" s="34">
        <v>26708</v>
      </c>
      <c r="H227" s="34">
        <v>27996.4</v>
      </c>
      <c r="I227" s="34">
        <v>30207.32</v>
      </c>
      <c r="J227" s="34">
        <v>32584.51</v>
      </c>
    </row>
    <row r="228" spans="1:10" ht="13.5" thickBot="1">
      <c r="A228" s="15" t="s">
        <v>22</v>
      </c>
      <c r="B228" s="19" t="s">
        <v>15</v>
      </c>
      <c r="C228" s="66"/>
      <c r="D228" s="56"/>
      <c r="E228" s="46">
        <f>E227/C227*100</f>
        <v>125.92530655006371</v>
      </c>
      <c r="F228" s="46">
        <f>F227/D227*100</f>
        <v>115.78983382723717</v>
      </c>
      <c r="G228" s="46">
        <f>G227/E227*100</f>
        <v>104.31997500195298</v>
      </c>
      <c r="H228" s="46">
        <f>H227/G227*100</f>
        <v>104.8240227647147</v>
      </c>
      <c r="I228" s="46">
        <f>I227/H227*100</f>
        <v>107.89715820605505</v>
      </c>
      <c r="J228" s="46">
        <f>J227/I227*100</f>
        <v>107.8695826044813</v>
      </c>
    </row>
    <row r="229" spans="1:10" ht="25.5">
      <c r="A229" s="134" t="s">
        <v>510</v>
      </c>
      <c r="B229" s="21"/>
      <c r="C229" s="64"/>
      <c r="D229" s="53"/>
      <c r="E229" s="45"/>
      <c r="F229" s="45"/>
      <c r="G229" s="45"/>
      <c r="H229" s="45"/>
      <c r="I229" s="45"/>
      <c r="J229" s="45"/>
    </row>
    <row r="230" spans="1:10" ht="13.5" thickBot="1">
      <c r="A230" s="6" t="s">
        <v>543</v>
      </c>
      <c r="B230" s="68" t="s">
        <v>10</v>
      </c>
      <c r="C230" s="64">
        <v>20331.1</v>
      </c>
      <c r="D230" s="53">
        <v>18998.3</v>
      </c>
      <c r="E230" s="45">
        <v>25602</v>
      </c>
      <c r="F230" s="45">
        <v>21998.1</v>
      </c>
      <c r="G230" s="45">
        <v>26708</v>
      </c>
      <c r="H230" s="45">
        <v>27996.4</v>
      </c>
      <c r="I230" s="45">
        <v>30207.32</v>
      </c>
      <c r="J230" s="45">
        <v>32584.51</v>
      </c>
    </row>
    <row r="231" spans="1:10" ht="13.5" thickBot="1">
      <c r="A231" s="15" t="s">
        <v>22</v>
      </c>
      <c r="B231" s="30" t="s">
        <v>15</v>
      </c>
      <c r="C231" s="66"/>
      <c r="D231" s="56"/>
      <c r="E231" s="46">
        <f>E230/C230*100</f>
        <v>125.92530655006371</v>
      </c>
      <c r="F231" s="46">
        <f>F230/D230*100</f>
        <v>115.78983382723717</v>
      </c>
      <c r="G231" s="46">
        <f>G230/E230*100</f>
        <v>104.31997500195298</v>
      </c>
      <c r="H231" s="46">
        <f>H230/G230*100</f>
        <v>104.8240227647147</v>
      </c>
      <c r="I231" s="46">
        <f>I230/H230*100</f>
        <v>107.89715820605505</v>
      </c>
      <c r="J231" s="46">
        <f>J230/I230*100</f>
        <v>107.8695826044813</v>
      </c>
    </row>
    <row r="232" spans="1:10" ht="12.75">
      <c r="A232" s="12" t="s">
        <v>53</v>
      </c>
      <c r="B232" s="68" t="s">
        <v>10</v>
      </c>
      <c r="C232" s="64"/>
      <c r="D232" s="53"/>
      <c r="E232" s="45"/>
      <c r="F232" s="45"/>
      <c r="G232" s="45"/>
      <c r="H232" s="45"/>
      <c r="I232" s="45"/>
      <c r="J232" s="45"/>
    </row>
    <row r="233" spans="1:10" ht="13.5" thickBot="1">
      <c r="A233" s="15" t="s">
        <v>22</v>
      </c>
      <c r="B233" s="30" t="s">
        <v>15</v>
      </c>
      <c r="C233" s="66"/>
      <c r="D233" s="56"/>
      <c r="E233" s="46" t="e">
        <f>E232/C232*100</f>
        <v>#DIV/0!</v>
      </c>
      <c r="F233" s="46" t="e">
        <f>F232/D232*100</f>
        <v>#DIV/0!</v>
      </c>
      <c r="G233" s="46" t="e">
        <f>G232/E232*100</f>
        <v>#DIV/0!</v>
      </c>
      <c r="H233" s="46" t="e">
        <f>H232/G232*100</f>
        <v>#DIV/0!</v>
      </c>
      <c r="I233" s="46" t="e">
        <f>I232/H232*100</f>
        <v>#DIV/0!</v>
      </c>
      <c r="J233" s="46" t="e">
        <f>J232/I232*100</f>
        <v>#DIV/0!</v>
      </c>
    </row>
    <row r="234" spans="1:10" ht="13.5" thickBot="1">
      <c r="A234" s="12"/>
      <c r="B234" s="20"/>
      <c r="C234" s="65"/>
      <c r="D234" s="62"/>
      <c r="E234" s="41"/>
      <c r="F234" s="41"/>
      <c r="G234" s="41"/>
      <c r="H234" s="41"/>
      <c r="I234" s="41"/>
      <c r="J234" s="41"/>
    </row>
    <row r="235" spans="1:10" ht="12.75">
      <c r="A235" s="14" t="s">
        <v>59</v>
      </c>
      <c r="B235" s="69"/>
      <c r="C235" s="65"/>
      <c r="D235" s="52"/>
      <c r="E235" s="41"/>
      <c r="F235" s="41"/>
      <c r="G235" s="41"/>
      <c r="H235" s="41"/>
      <c r="I235" s="41"/>
      <c r="J235" s="41"/>
    </row>
    <row r="236" spans="1:10" ht="13.5" thickBot="1">
      <c r="A236" s="16" t="s">
        <v>28</v>
      </c>
      <c r="B236" s="19" t="s">
        <v>11</v>
      </c>
      <c r="C236" s="66">
        <v>55381.92</v>
      </c>
      <c r="D236" s="66">
        <v>12937.84</v>
      </c>
      <c r="E236" s="66">
        <v>60215.9</v>
      </c>
      <c r="F236" s="66">
        <v>12010.96</v>
      </c>
      <c r="G236" s="66">
        <v>57689.28</v>
      </c>
      <c r="H236" s="66">
        <v>59464.35</v>
      </c>
      <c r="I236" s="66">
        <v>65247.81</v>
      </c>
      <c r="J236" s="66">
        <v>70773.56</v>
      </c>
    </row>
    <row r="237" spans="1:10" ht="25.5">
      <c r="A237" s="134" t="s">
        <v>510</v>
      </c>
      <c r="B237" s="21"/>
      <c r="C237" s="171"/>
      <c r="D237" s="172"/>
      <c r="E237" s="172"/>
      <c r="F237" s="172"/>
      <c r="G237" s="172"/>
      <c r="H237" s="172"/>
      <c r="I237" s="172"/>
      <c r="J237" s="172"/>
    </row>
    <row r="238" spans="1:10" ht="13.5" thickBot="1">
      <c r="A238" s="6" t="s">
        <v>543</v>
      </c>
      <c r="B238" s="30" t="s">
        <v>11</v>
      </c>
      <c r="C238" s="173">
        <f>C223*12*C230/1000</f>
        <v>55381.9164</v>
      </c>
      <c r="D238" s="173">
        <f>D223*3*D230/1000</f>
        <v>12937.842299999998</v>
      </c>
      <c r="E238" s="173">
        <f>E223*12*E230/1000</f>
        <v>60215.904</v>
      </c>
      <c r="F238" s="173">
        <f>F223*3*F230/1000</f>
        <v>12010.962599999999</v>
      </c>
      <c r="G238" s="173">
        <f>G223*12*G230/1000</f>
        <v>57689.28</v>
      </c>
      <c r="H238" s="173">
        <f>H223*12*H230/1000</f>
        <v>59464.3536</v>
      </c>
      <c r="I238" s="173">
        <f>I223*12*I230/1000</f>
        <v>65247.811200000004</v>
      </c>
      <c r="J238" s="173">
        <f>J223*12*J230/1000</f>
        <v>70773.55572</v>
      </c>
    </row>
    <row r="239" spans="1:10" ht="13.5" thickBot="1">
      <c r="A239" s="6"/>
      <c r="B239" s="30" t="s">
        <v>11</v>
      </c>
      <c r="C239" s="173">
        <f>C224*12*C232/1000</f>
        <v>0</v>
      </c>
      <c r="D239" s="173">
        <f>D224*3*D232/1000</f>
        <v>0</v>
      </c>
      <c r="E239" s="173">
        <f>E224*12*E232/1000</f>
        <v>0</v>
      </c>
      <c r="F239" s="173">
        <f>F224*3*F232/1000</f>
        <v>0</v>
      </c>
      <c r="G239" s="173">
        <f>G224*12*G232/1000</f>
        <v>0</v>
      </c>
      <c r="H239" s="173">
        <f>H224*12*H232/1000</f>
        <v>0</v>
      </c>
      <c r="I239" s="173">
        <f>I224*12*I232/1000</f>
        <v>0</v>
      </c>
      <c r="J239" s="173">
        <f>J224*12*J232/1000</f>
        <v>0</v>
      </c>
    </row>
    <row r="240" spans="1:10" ht="13.5" thickBot="1">
      <c r="A240" s="13"/>
      <c r="B240" s="28"/>
      <c r="C240" s="67"/>
      <c r="D240" s="63"/>
      <c r="E240" s="36"/>
      <c r="F240" s="36"/>
      <c r="G240" s="36"/>
      <c r="H240" s="36"/>
      <c r="I240" s="36"/>
      <c r="J240" s="36"/>
    </row>
    <row r="241" spans="3:10" ht="12.75">
      <c r="C241" s="35"/>
      <c r="D241" s="35"/>
      <c r="E241" s="35"/>
      <c r="F241" s="35"/>
      <c r="G241" s="35"/>
      <c r="H241" s="35"/>
      <c r="I241" s="35"/>
      <c r="J241" s="35"/>
    </row>
    <row r="242" spans="1:10" ht="12.75">
      <c r="A242" s="166" t="s">
        <v>478</v>
      </c>
      <c r="C242" s="35"/>
      <c r="D242" s="35"/>
      <c r="E242" s="35"/>
      <c r="F242" s="35"/>
      <c r="G242" s="35"/>
      <c r="H242" s="35"/>
      <c r="I242" s="35"/>
      <c r="J242" s="35"/>
    </row>
    <row r="243" spans="1:10" ht="12.75">
      <c r="A243" s="166" t="s">
        <v>479</v>
      </c>
      <c r="C243" s="35"/>
      <c r="D243" s="35"/>
      <c r="E243" s="35"/>
      <c r="F243" s="35"/>
      <c r="G243" s="35"/>
      <c r="H243" s="35"/>
      <c r="I243" s="35"/>
      <c r="J243" s="35"/>
    </row>
    <row r="244" spans="3:10" ht="12.75">
      <c r="C244" s="35"/>
      <c r="D244" s="35"/>
      <c r="E244" s="35"/>
      <c r="F244" s="35"/>
      <c r="G244" s="35"/>
      <c r="H244" s="35"/>
      <c r="I244" s="35"/>
      <c r="J244" s="35"/>
    </row>
    <row r="245" spans="3:10" ht="12.75">
      <c r="C245" s="35"/>
      <c r="D245" s="35"/>
      <c r="E245" s="35"/>
      <c r="F245" s="35"/>
      <c r="G245" s="35"/>
      <c r="H245" s="35"/>
      <c r="I245" s="35"/>
      <c r="J245" s="35"/>
    </row>
    <row r="246" spans="3:10" ht="12.75">
      <c r="C246" s="35"/>
      <c r="D246" s="35"/>
      <c r="E246" s="35"/>
      <c r="F246" s="35"/>
      <c r="G246" s="35"/>
      <c r="H246" s="35"/>
      <c r="I246" s="123" t="s">
        <v>46</v>
      </c>
      <c r="J246" s="35"/>
    </row>
    <row r="247" spans="1:12" ht="15.75">
      <c r="A247" s="74"/>
      <c r="B247" s="96"/>
      <c r="C247" s="95"/>
      <c r="K247" s="104"/>
      <c r="L247" s="104"/>
    </row>
    <row r="248" spans="1:12" ht="15.75">
      <c r="A248" s="74"/>
      <c r="B248" s="127" t="s">
        <v>58</v>
      </c>
      <c r="C248" s="95"/>
      <c r="K248" s="104"/>
      <c r="L248" s="104"/>
    </row>
    <row r="249" spans="1:12" ht="15.75">
      <c r="A249" s="127" t="s">
        <v>57</v>
      </c>
      <c r="C249" s="95"/>
      <c r="K249" s="104"/>
      <c r="L249" s="104"/>
    </row>
    <row r="250" spans="1:12" ht="16.5" thickBot="1">
      <c r="A250" s="132"/>
      <c r="B250" s="96"/>
      <c r="C250" s="95"/>
      <c r="K250" s="104"/>
      <c r="L250" s="104"/>
    </row>
    <row r="251" spans="1:12" ht="16.5" thickBot="1">
      <c r="A251" s="1"/>
      <c r="B251" s="111" t="s">
        <v>14</v>
      </c>
      <c r="C251" s="112" t="s">
        <v>0</v>
      </c>
      <c r="D251" s="112" t="s">
        <v>50</v>
      </c>
      <c r="E251" s="112" t="s">
        <v>1</v>
      </c>
      <c r="F251" s="113"/>
      <c r="G251" s="114" t="s">
        <v>5</v>
      </c>
      <c r="H251" s="115"/>
      <c r="K251" s="104"/>
      <c r="L251" s="104"/>
    </row>
    <row r="252" spans="1:12" ht="15.75">
      <c r="A252" s="3" t="s">
        <v>2</v>
      </c>
      <c r="B252" s="21" t="s">
        <v>12</v>
      </c>
      <c r="C252" s="21" t="s">
        <v>511</v>
      </c>
      <c r="D252" s="21" t="s">
        <v>51</v>
      </c>
      <c r="E252" s="21" t="s">
        <v>512</v>
      </c>
      <c r="F252" s="3" t="s">
        <v>535</v>
      </c>
      <c r="G252" s="3" t="s">
        <v>536</v>
      </c>
      <c r="H252" s="3" t="s">
        <v>540</v>
      </c>
      <c r="K252" s="104"/>
      <c r="L252" s="104"/>
    </row>
    <row r="253" spans="1:12" ht="16.5" thickBot="1">
      <c r="A253" s="4"/>
      <c r="B253" s="19" t="s">
        <v>13</v>
      </c>
      <c r="C253" s="100"/>
      <c r="D253" s="117" t="s">
        <v>512</v>
      </c>
      <c r="E253" s="116"/>
      <c r="F253" s="30"/>
      <c r="G253" s="116"/>
      <c r="H253" s="116"/>
      <c r="K253" s="104"/>
      <c r="L253" s="104"/>
    </row>
    <row r="254" spans="1:12" ht="15.75">
      <c r="A254" s="1"/>
      <c r="B254" s="1"/>
      <c r="C254" s="1"/>
      <c r="D254" s="1"/>
      <c r="E254" s="1"/>
      <c r="F254" s="1"/>
      <c r="G254" s="1"/>
      <c r="H254" s="1"/>
      <c r="L254" s="104"/>
    </row>
    <row r="255" spans="1:9" ht="39" thickBot="1">
      <c r="A255" s="129" t="s">
        <v>41</v>
      </c>
      <c r="B255" s="109" t="s">
        <v>11</v>
      </c>
      <c r="C255" s="6"/>
      <c r="D255" s="6"/>
      <c r="E255" s="6" t="e">
        <f>E257*0.13</f>
        <v>#DIV/0!</v>
      </c>
      <c r="F255" s="6" t="e">
        <f>F257*0.13</f>
        <v>#DIV/0!</v>
      </c>
      <c r="G255" s="6" t="e">
        <f>G257*0.13</f>
        <v>#DIV/0!</v>
      </c>
      <c r="H255" s="6" t="e">
        <f>H257*0.13</f>
        <v>#DIV/0!</v>
      </c>
      <c r="I255" s="133"/>
    </row>
    <row r="256" spans="1:8" ht="13.5" thickBot="1">
      <c r="A256" s="138" t="s">
        <v>55</v>
      </c>
      <c r="B256" s="176" t="s">
        <v>15</v>
      </c>
      <c r="C256" s="13"/>
      <c r="D256" s="13" t="e">
        <f>D255/C255*100</f>
        <v>#DIV/0!</v>
      </c>
      <c r="E256" s="13" t="e">
        <f>E255/C255*100</f>
        <v>#DIV/0!</v>
      </c>
      <c r="F256" s="13" t="e">
        <f>F255/E255*100</f>
        <v>#DIV/0!</v>
      </c>
      <c r="G256" s="13" t="e">
        <f>G255/F255*100</f>
        <v>#DIV/0!</v>
      </c>
      <c r="H256" s="13" t="e">
        <f>H255/G255*100</f>
        <v>#DIV/0!</v>
      </c>
    </row>
    <row r="257" spans="1:8" ht="26.25" thickBot="1">
      <c r="A257" s="129" t="s">
        <v>40</v>
      </c>
      <c r="B257" s="109" t="s">
        <v>11</v>
      </c>
      <c r="C257" s="137">
        <f>C255/0.13</f>
        <v>0</v>
      </c>
      <c r="D257" s="12"/>
      <c r="E257" s="135" t="e">
        <f>E259/C261</f>
        <v>#DIV/0!</v>
      </c>
      <c r="F257" s="135" t="e">
        <f>F259/$E261*100</f>
        <v>#DIV/0!</v>
      </c>
      <c r="G257" s="135" t="e">
        <f>G259/$E261*100</f>
        <v>#DIV/0!</v>
      </c>
      <c r="H257" s="135" t="e">
        <f>H259/$E261*100</f>
        <v>#DIV/0!</v>
      </c>
    </row>
    <row r="258" spans="1:8" ht="13.5" thickBot="1">
      <c r="A258" s="138" t="s">
        <v>55</v>
      </c>
      <c r="B258" s="176" t="s">
        <v>15</v>
      </c>
      <c r="C258" s="119"/>
      <c r="D258" s="13" t="e">
        <f>D257/C257*100</f>
        <v>#DIV/0!</v>
      </c>
      <c r="E258" s="13" t="e">
        <f>E257/C257*100</f>
        <v>#DIV/0!</v>
      </c>
      <c r="F258" s="13" t="e">
        <f>F257/E257*100</f>
        <v>#DIV/0!</v>
      </c>
      <c r="G258" s="13" t="e">
        <f>G257/F257*100</f>
        <v>#DIV/0!</v>
      </c>
      <c r="H258" s="13" t="e">
        <f>H257/G257*100</f>
        <v>#DIV/0!</v>
      </c>
    </row>
    <row r="259" spans="1:8" ht="13.5" thickBot="1">
      <c r="A259" s="139" t="s">
        <v>39</v>
      </c>
      <c r="B259" s="109" t="s">
        <v>11</v>
      </c>
      <c r="C259" s="6">
        <v>60215.9</v>
      </c>
      <c r="D259" s="6">
        <v>12010.96</v>
      </c>
      <c r="E259" s="6">
        <v>57689.28</v>
      </c>
      <c r="F259" s="6">
        <v>59464.35</v>
      </c>
      <c r="G259" s="6">
        <v>65247.81</v>
      </c>
      <c r="H259" s="6">
        <v>70773.56</v>
      </c>
    </row>
    <row r="260" spans="1:8" ht="13.5" thickBot="1">
      <c r="A260" s="140" t="s">
        <v>55</v>
      </c>
      <c r="B260" s="176" t="s">
        <v>15</v>
      </c>
      <c r="C260" s="120"/>
      <c r="D260" s="13">
        <f>D259/C259*100</f>
        <v>19.946492537685227</v>
      </c>
      <c r="E260" s="13">
        <f>E259/C259*100</f>
        <v>95.80406503930024</v>
      </c>
      <c r="F260" s="13">
        <f>F259/E259*100</f>
        <v>103.0769494783086</v>
      </c>
      <c r="G260" s="13">
        <f>G259/F259*100</f>
        <v>109.72592822422173</v>
      </c>
      <c r="H260" s="13">
        <f>H259/G259*100</f>
        <v>108.46886661789874</v>
      </c>
    </row>
    <row r="261" spans="1:8" ht="51.75" thickBot="1">
      <c r="A261" s="141" t="s">
        <v>48</v>
      </c>
      <c r="B261" s="109" t="s">
        <v>15</v>
      </c>
      <c r="C261" s="136" t="e">
        <f aca="true" t="shared" si="2" ref="C261:H261">C259/C$257*100</f>
        <v>#DIV/0!</v>
      </c>
      <c r="D261" s="136" t="e">
        <f t="shared" si="2"/>
        <v>#DIV/0!</v>
      </c>
      <c r="E261" s="136" t="e">
        <f t="shared" si="2"/>
        <v>#DIV/0!</v>
      </c>
      <c r="F261" s="136" t="e">
        <f t="shared" si="2"/>
        <v>#DIV/0!</v>
      </c>
      <c r="G261" s="136" t="e">
        <f t="shared" si="2"/>
        <v>#DIV/0!</v>
      </c>
      <c r="H261" s="55" t="e">
        <f t="shared" si="2"/>
        <v>#DIV/0!</v>
      </c>
    </row>
    <row r="262" spans="1:8" ht="12.75">
      <c r="A262" s="1"/>
      <c r="B262" s="110"/>
      <c r="C262" s="1"/>
      <c r="D262" s="1"/>
      <c r="E262" s="1"/>
      <c r="F262" s="1"/>
      <c r="G262" s="1"/>
      <c r="H262" s="1"/>
    </row>
    <row r="263" spans="1:11" ht="120" customHeight="1" thickBot="1">
      <c r="A263" s="128" t="s">
        <v>49</v>
      </c>
      <c r="B263" s="109" t="s">
        <v>11</v>
      </c>
      <c r="C263" s="6">
        <f aca="true" t="shared" si="3" ref="C263:H263">C257-C259</f>
        <v>-60215.9</v>
      </c>
      <c r="D263" s="6">
        <f t="shared" si="3"/>
        <v>-12010.96</v>
      </c>
      <c r="E263" s="6" t="e">
        <f t="shared" si="3"/>
        <v>#DIV/0!</v>
      </c>
      <c r="F263" s="6" t="e">
        <f t="shared" si="3"/>
        <v>#DIV/0!</v>
      </c>
      <c r="G263" s="6" t="e">
        <f t="shared" si="3"/>
        <v>#DIV/0!</v>
      </c>
      <c r="H263" s="6" t="e">
        <f t="shared" si="3"/>
        <v>#DIV/0!</v>
      </c>
      <c r="K263" s="118"/>
    </row>
    <row r="264" spans="1:8" ht="13.5" thickBot="1">
      <c r="A264" s="140" t="s">
        <v>55</v>
      </c>
      <c r="B264" s="176" t="s">
        <v>15</v>
      </c>
      <c r="C264" s="13"/>
      <c r="D264" s="13">
        <f>D263/C263*100</f>
        <v>19.946492537685227</v>
      </c>
      <c r="E264" s="13" t="e">
        <f>E263/C263*100</f>
        <v>#DIV/0!</v>
      </c>
      <c r="F264" s="13" t="e">
        <f>F263/E263*100</f>
        <v>#DIV/0!</v>
      </c>
      <c r="G264" s="13" t="e">
        <f>G263/F263*100</f>
        <v>#DIV/0!</v>
      </c>
      <c r="H264" s="13" t="e">
        <f>H263/G263*100</f>
        <v>#DIV/0!</v>
      </c>
    </row>
    <row r="265" spans="1:8" ht="51.75" thickBot="1">
      <c r="A265" s="141" t="s">
        <v>47</v>
      </c>
      <c r="B265" s="109" t="s">
        <v>15</v>
      </c>
      <c r="C265" s="55" t="e">
        <f aca="true" t="shared" si="4" ref="C265:H265">C263/C257*100</f>
        <v>#DIV/0!</v>
      </c>
      <c r="D265" s="55" t="e">
        <f t="shared" si="4"/>
        <v>#DIV/0!</v>
      </c>
      <c r="E265" s="55" t="e">
        <f t="shared" si="4"/>
        <v>#DIV/0!</v>
      </c>
      <c r="F265" s="55" t="e">
        <f t="shared" si="4"/>
        <v>#DIV/0!</v>
      </c>
      <c r="G265" s="55" t="e">
        <f t="shared" si="4"/>
        <v>#DIV/0!</v>
      </c>
      <c r="H265" s="55" t="e">
        <f t="shared" si="4"/>
        <v>#DIV/0!</v>
      </c>
    </row>
    <row r="267" ht="12.75">
      <c r="A267" s="121" t="s">
        <v>56</v>
      </c>
    </row>
    <row r="268" ht="12.75">
      <c r="A268" s="121"/>
    </row>
    <row r="269" ht="12.75">
      <c r="A269" s="121"/>
    </row>
    <row r="270" spans="1:10" ht="15.75">
      <c r="A270" s="130"/>
      <c r="I270" s="103"/>
      <c r="J270" s="103"/>
    </row>
    <row r="271" spans="1:10" ht="15.75">
      <c r="A271" s="167"/>
      <c r="B271" s="168"/>
      <c r="C271" s="169"/>
      <c r="D271" s="143"/>
      <c r="E271" s="143"/>
      <c r="F271" s="143"/>
      <c r="G271" s="133"/>
      <c r="H271" s="133"/>
      <c r="I271" s="103"/>
      <c r="J271" s="103"/>
    </row>
    <row r="272" spans="1:10" ht="15.75">
      <c r="A272" s="167"/>
      <c r="B272" s="168"/>
      <c r="C272" s="169"/>
      <c r="D272" s="143"/>
      <c r="E272" s="143"/>
      <c r="F272" s="143"/>
      <c r="G272" s="143"/>
      <c r="H272" s="143"/>
      <c r="I272" s="143"/>
      <c r="J272" s="103"/>
    </row>
    <row r="273" spans="1:10" ht="15.75">
      <c r="A273" s="167"/>
      <c r="B273" s="168"/>
      <c r="C273" s="169"/>
      <c r="D273" s="143"/>
      <c r="E273" s="143"/>
      <c r="F273" s="143"/>
      <c r="G273" s="143"/>
      <c r="H273" s="143"/>
      <c r="I273" s="143"/>
      <c r="J273" s="103"/>
    </row>
    <row r="274" spans="1:10" ht="15.75">
      <c r="A274" s="167"/>
      <c r="B274" s="168"/>
      <c r="C274" s="143"/>
      <c r="D274" s="143"/>
      <c r="E274" s="143"/>
      <c r="F274" s="143"/>
      <c r="G274" s="143"/>
      <c r="H274" s="143"/>
      <c r="I274" s="143"/>
      <c r="J274" s="103"/>
    </row>
    <row r="275" spans="1:9" ht="15.75">
      <c r="A275" s="167"/>
      <c r="B275" s="168"/>
      <c r="C275" s="169"/>
      <c r="D275" s="143"/>
      <c r="E275" s="143"/>
      <c r="F275" s="143"/>
      <c r="G275" s="143"/>
      <c r="H275" s="143"/>
      <c r="I275" s="133"/>
    </row>
    <row r="276" spans="1:9" ht="15.75">
      <c r="A276" s="133"/>
      <c r="B276" s="133"/>
      <c r="C276" s="133"/>
      <c r="D276" s="133"/>
      <c r="E276" s="133"/>
      <c r="F276" s="133"/>
      <c r="G276" s="143"/>
      <c r="H276" s="143"/>
      <c r="I276" s="133"/>
    </row>
    <row r="277" spans="1:8" ht="12.75">
      <c r="A277" s="133"/>
      <c r="B277" s="133"/>
      <c r="C277" s="133"/>
      <c r="D277" s="133"/>
      <c r="E277" s="133"/>
      <c r="F277" s="133"/>
      <c r="G277" s="133"/>
      <c r="H277" s="133"/>
    </row>
    <row r="278" spans="1:8" ht="12.75">
      <c r="A278" s="133"/>
      <c r="B278" s="133"/>
      <c r="C278" s="133"/>
      <c r="D278" s="133"/>
      <c r="E278" s="133"/>
      <c r="F278" s="133"/>
      <c r="G278" s="133"/>
      <c r="H278" s="133"/>
    </row>
  </sheetData>
  <sheetProtection/>
  <mergeCells count="2">
    <mergeCell ref="B4:G4"/>
    <mergeCell ref="A1:K1"/>
  </mergeCells>
  <printOptions/>
  <pageMargins left="0" right="0" top="0.7874015748031497" bottom="0.7874015748031497" header="0.5118110236220472" footer="0.5118110236220472"/>
  <pageSetup horizontalDpi="600" verticalDpi="600" orientation="portrait" paperSize="9" scale="62" r:id="rId1"/>
  <rowBreaks count="4" manualBreakCount="4">
    <brk id="62" max="9" man="1"/>
    <brk id="118" max="9" man="1"/>
    <brk id="180" max="9" man="1"/>
    <brk id="2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499">
      <selection activeCell="E21" sqref="E21"/>
    </sheetView>
  </sheetViews>
  <sheetFormatPr defaultColWidth="9.00390625" defaultRowHeight="12.75"/>
  <cols>
    <col min="1" max="1" width="56.25390625" style="147" customWidth="1"/>
    <col min="2" max="16384" width="9.125" style="147" customWidth="1"/>
  </cols>
  <sheetData>
    <row r="1" ht="15.75">
      <c r="A1" s="145"/>
    </row>
    <row r="2" ht="15.75">
      <c r="A2" s="146" t="s">
        <v>477</v>
      </c>
    </row>
    <row r="3" ht="15.75">
      <c r="A3" s="148" t="s">
        <v>476</v>
      </c>
    </row>
    <row r="5" ht="15.75" thickBot="1"/>
    <row r="6" ht="15">
      <c r="A6" s="149"/>
    </row>
    <row r="7" ht="15">
      <c r="A7" s="150"/>
    </row>
    <row r="8" ht="15">
      <c r="A8" s="151"/>
    </row>
    <row r="9" ht="15.75" thickBot="1">
      <c r="A9" s="152"/>
    </row>
    <row r="10" ht="15">
      <c r="A10" s="153"/>
    </row>
    <row r="11" ht="15">
      <c r="A11" s="154" t="s">
        <v>60</v>
      </c>
    </row>
    <row r="12" ht="15">
      <c r="A12" s="155"/>
    </row>
    <row r="13" ht="15">
      <c r="A13" s="155" t="s">
        <v>61</v>
      </c>
    </row>
    <row r="14" ht="15">
      <c r="A14" s="156" t="s">
        <v>62</v>
      </c>
    </row>
    <row r="15" ht="15">
      <c r="A15" s="156" t="s">
        <v>63</v>
      </c>
    </row>
    <row r="16" ht="15">
      <c r="A16" s="156" t="s">
        <v>64</v>
      </c>
    </row>
    <row r="17" ht="15">
      <c r="A17" s="156" t="s">
        <v>65</v>
      </c>
    </row>
    <row r="18" ht="15">
      <c r="A18" s="156" t="s">
        <v>66</v>
      </c>
    </row>
    <row r="19" ht="15">
      <c r="A19" s="156" t="s">
        <v>67</v>
      </c>
    </row>
    <row r="20" ht="15">
      <c r="A20" s="156" t="s">
        <v>68</v>
      </c>
    </row>
    <row r="21" ht="15">
      <c r="A21" s="156" t="s">
        <v>69</v>
      </c>
    </row>
    <row r="22" ht="15">
      <c r="A22" s="156" t="s">
        <v>70</v>
      </c>
    </row>
    <row r="23" ht="15">
      <c r="A23" s="156" t="s">
        <v>71</v>
      </c>
    </row>
    <row r="24" ht="15">
      <c r="A24" s="156" t="s">
        <v>72</v>
      </c>
    </row>
    <row r="25" ht="15">
      <c r="A25" s="156" t="s">
        <v>73</v>
      </c>
    </row>
    <row r="26" ht="15">
      <c r="A26" s="157"/>
    </row>
    <row r="27" ht="15">
      <c r="A27" s="158" t="s">
        <v>74</v>
      </c>
    </row>
    <row r="28" ht="15">
      <c r="A28" s="155" t="s">
        <v>75</v>
      </c>
    </row>
    <row r="29" ht="15">
      <c r="A29" s="159" t="s">
        <v>76</v>
      </c>
    </row>
    <row r="30" ht="15">
      <c r="A30" s="160" t="s">
        <v>77</v>
      </c>
    </row>
    <row r="31" ht="15">
      <c r="A31" s="160" t="s">
        <v>78</v>
      </c>
    </row>
    <row r="32" ht="15">
      <c r="A32" s="160" t="s">
        <v>79</v>
      </c>
    </row>
    <row r="33" ht="15">
      <c r="A33" s="160" t="s">
        <v>80</v>
      </c>
    </row>
    <row r="34" ht="15">
      <c r="A34" s="160" t="s">
        <v>81</v>
      </c>
    </row>
    <row r="35" ht="15">
      <c r="A35" s="160" t="s">
        <v>82</v>
      </c>
    </row>
    <row r="36" ht="15">
      <c r="A36" s="160" t="s">
        <v>83</v>
      </c>
    </row>
    <row r="37" ht="15">
      <c r="A37" s="160" t="s">
        <v>84</v>
      </c>
    </row>
    <row r="38" ht="15">
      <c r="A38" s="160" t="s">
        <v>85</v>
      </c>
    </row>
    <row r="39" ht="15">
      <c r="A39" s="160" t="s">
        <v>86</v>
      </c>
    </row>
    <row r="40" ht="15">
      <c r="A40" s="160" t="s">
        <v>87</v>
      </c>
    </row>
    <row r="41" ht="15">
      <c r="A41" s="160" t="s">
        <v>88</v>
      </c>
    </row>
    <row r="42" ht="15">
      <c r="A42" s="160" t="s">
        <v>89</v>
      </c>
    </row>
    <row r="43" ht="15">
      <c r="A43" s="160" t="s">
        <v>90</v>
      </c>
    </row>
    <row r="44" ht="15">
      <c r="A44" s="160" t="s">
        <v>91</v>
      </c>
    </row>
    <row r="45" ht="15">
      <c r="A45" s="160" t="s">
        <v>92</v>
      </c>
    </row>
    <row r="46" ht="15">
      <c r="A46" s="160" t="s">
        <v>93</v>
      </c>
    </row>
    <row r="47" ht="15">
      <c r="A47" s="160" t="s">
        <v>94</v>
      </c>
    </row>
    <row r="48" ht="15">
      <c r="A48" s="155" t="s">
        <v>95</v>
      </c>
    </row>
    <row r="49" ht="15">
      <c r="A49" s="159" t="s">
        <v>76</v>
      </c>
    </row>
    <row r="50" ht="15">
      <c r="A50" s="160" t="s">
        <v>501</v>
      </c>
    </row>
    <row r="51" ht="15">
      <c r="A51" s="160" t="s">
        <v>96</v>
      </c>
    </row>
    <row r="52" ht="15">
      <c r="A52" s="160" t="s">
        <v>97</v>
      </c>
    </row>
    <row r="53" ht="15">
      <c r="A53" s="160" t="s">
        <v>98</v>
      </c>
    </row>
    <row r="54" ht="15">
      <c r="A54" s="160" t="s">
        <v>99</v>
      </c>
    </row>
    <row r="55" ht="15">
      <c r="A55" s="160" t="s">
        <v>100</v>
      </c>
    </row>
    <row r="56" ht="15">
      <c r="A56" s="160" t="s">
        <v>101</v>
      </c>
    </row>
    <row r="57" ht="15">
      <c r="A57" s="160" t="s">
        <v>102</v>
      </c>
    </row>
    <row r="58" ht="15">
      <c r="A58" s="160" t="s">
        <v>103</v>
      </c>
    </row>
    <row r="59" ht="15">
      <c r="A59" s="160" t="s">
        <v>104</v>
      </c>
    </row>
    <row r="60" ht="15">
      <c r="A60" s="160" t="s">
        <v>105</v>
      </c>
    </row>
    <row r="61" ht="15">
      <c r="A61" s="155" t="s">
        <v>106</v>
      </c>
    </row>
    <row r="62" ht="15">
      <c r="A62" s="159" t="s">
        <v>107</v>
      </c>
    </row>
    <row r="63" ht="15">
      <c r="A63" s="160" t="s">
        <v>108</v>
      </c>
    </row>
    <row r="64" ht="15">
      <c r="A64" s="160" t="s">
        <v>109</v>
      </c>
    </row>
    <row r="65" ht="15">
      <c r="A65" s="160" t="s">
        <v>110</v>
      </c>
    </row>
    <row r="66" ht="15">
      <c r="A66" s="160" t="s">
        <v>111</v>
      </c>
    </row>
    <row r="67" ht="15">
      <c r="A67" s="160" t="s">
        <v>193</v>
      </c>
    </row>
    <row r="68" ht="15">
      <c r="A68" s="155" t="s">
        <v>112</v>
      </c>
    </row>
    <row r="69" ht="15">
      <c r="A69" s="159" t="s">
        <v>107</v>
      </c>
    </row>
    <row r="70" ht="15">
      <c r="A70" s="160" t="s">
        <v>113</v>
      </c>
    </row>
    <row r="71" ht="15">
      <c r="A71" s="160" t="s">
        <v>114</v>
      </c>
    </row>
    <row r="72" ht="15">
      <c r="A72" s="160" t="s">
        <v>115</v>
      </c>
    </row>
    <row r="73" ht="15">
      <c r="A73" s="160" t="s">
        <v>116</v>
      </c>
    </row>
    <row r="74" ht="15">
      <c r="A74" s="160" t="s">
        <v>117</v>
      </c>
    </row>
    <row r="75" spans="1:2" ht="15">
      <c r="A75" s="160" t="s">
        <v>480</v>
      </c>
      <c r="B75" s="170"/>
    </row>
    <row r="76" ht="15">
      <c r="A76" s="160" t="s">
        <v>118</v>
      </c>
    </row>
    <row r="77" ht="15">
      <c r="A77" s="160" t="s">
        <v>119</v>
      </c>
    </row>
    <row r="78" ht="15">
      <c r="A78" s="160" t="s">
        <v>120</v>
      </c>
    </row>
    <row r="79" ht="15">
      <c r="A79" s="160" t="s">
        <v>121</v>
      </c>
    </row>
    <row r="80" ht="15">
      <c r="A80" s="160" t="s">
        <v>122</v>
      </c>
    </row>
    <row r="81" ht="15">
      <c r="A81" s="160" t="s">
        <v>123</v>
      </c>
    </row>
    <row r="82" ht="15">
      <c r="A82" s="155" t="s">
        <v>124</v>
      </c>
    </row>
    <row r="83" ht="15">
      <c r="A83" s="159" t="s">
        <v>107</v>
      </c>
    </row>
    <row r="84" ht="15">
      <c r="A84" s="160" t="s">
        <v>125</v>
      </c>
    </row>
    <row r="85" ht="15">
      <c r="A85" s="160" t="s">
        <v>126</v>
      </c>
    </row>
    <row r="86" ht="15">
      <c r="A86" s="160" t="s">
        <v>127</v>
      </c>
    </row>
    <row r="87" ht="15">
      <c r="A87" s="160" t="s">
        <v>128</v>
      </c>
    </row>
    <row r="88" ht="15">
      <c r="A88" s="160" t="s">
        <v>129</v>
      </c>
    </row>
    <row r="89" ht="15">
      <c r="A89" s="160" t="s">
        <v>130</v>
      </c>
    </row>
    <row r="90" ht="15">
      <c r="A90" s="160" t="s">
        <v>131</v>
      </c>
    </row>
    <row r="91" ht="15">
      <c r="A91" s="155" t="s">
        <v>132</v>
      </c>
    </row>
    <row r="92" ht="15">
      <c r="A92" s="159" t="s">
        <v>107</v>
      </c>
    </row>
    <row r="93" ht="15">
      <c r="A93" s="160" t="s">
        <v>133</v>
      </c>
    </row>
    <row r="94" ht="15">
      <c r="A94" s="160" t="s">
        <v>134</v>
      </c>
    </row>
    <row r="95" ht="15">
      <c r="A95" s="160" t="s">
        <v>135</v>
      </c>
    </row>
    <row r="96" ht="15">
      <c r="A96" s="160" t="s">
        <v>136</v>
      </c>
    </row>
    <row r="97" ht="15">
      <c r="A97" s="160" t="s">
        <v>137</v>
      </c>
    </row>
    <row r="98" ht="15">
      <c r="A98" s="160" t="s">
        <v>138</v>
      </c>
    </row>
    <row r="99" ht="15">
      <c r="A99" s="160" t="s">
        <v>139</v>
      </c>
    </row>
    <row r="100" ht="15">
      <c r="A100" s="160" t="s">
        <v>140</v>
      </c>
    </row>
    <row r="101" ht="15">
      <c r="A101" s="160" t="s">
        <v>141</v>
      </c>
    </row>
    <row r="102" ht="15">
      <c r="A102" s="160" t="s">
        <v>142</v>
      </c>
    </row>
    <row r="103" ht="15">
      <c r="A103" s="155" t="s">
        <v>143</v>
      </c>
    </row>
    <row r="104" ht="15">
      <c r="A104" s="159" t="s">
        <v>107</v>
      </c>
    </row>
    <row r="105" ht="15">
      <c r="A105" s="160" t="s">
        <v>144</v>
      </c>
    </row>
    <row r="106" ht="15">
      <c r="A106" s="160" t="s">
        <v>145</v>
      </c>
    </row>
    <row r="107" ht="15">
      <c r="A107" s="160" t="s">
        <v>146</v>
      </c>
    </row>
    <row r="108" ht="15">
      <c r="A108" s="160" t="s">
        <v>147</v>
      </c>
    </row>
    <row r="109" ht="15">
      <c r="A109" s="155" t="s">
        <v>148</v>
      </c>
    </row>
    <row r="110" ht="15">
      <c r="A110" s="159" t="s">
        <v>107</v>
      </c>
    </row>
    <row r="111" ht="15">
      <c r="A111" s="160" t="s">
        <v>149</v>
      </c>
    </row>
    <row r="112" ht="15">
      <c r="A112" s="160" t="s">
        <v>150</v>
      </c>
    </row>
    <row r="113" spans="1:2" ht="15">
      <c r="A113" s="160" t="s">
        <v>481</v>
      </c>
      <c r="B113" s="170"/>
    </row>
    <row r="114" ht="15">
      <c r="A114" s="160" t="s">
        <v>151</v>
      </c>
    </row>
    <row r="115" ht="15">
      <c r="A115" s="160" t="s">
        <v>152</v>
      </c>
    </row>
    <row r="116" ht="15">
      <c r="A116" s="160" t="s">
        <v>153</v>
      </c>
    </row>
    <row r="117" ht="15">
      <c r="A117" s="160" t="s">
        <v>154</v>
      </c>
    </row>
    <row r="118" ht="15">
      <c r="A118" s="155" t="s">
        <v>155</v>
      </c>
    </row>
    <row r="119" ht="15">
      <c r="A119" s="159" t="s">
        <v>107</v>
      </c>
    </row>
    <row r="120" ht="15">
      <c r="A120" s="160" t="s">
        <v>156</v>
      </c>
    </row>
    <row r="121" ht="15">
      <c r="A121" s="160" t="s">
        <v>157</v>
      </c>
    </row>
    <row r="122" ht="15">
      <c r="A122" s="160" t="s">
        <v>158</v>
      </c>
    </row>
    <row r="123" ht="15">
      <c r="A123" s="160" t="s">
        <v>159</v>
      </c>
    </row>
    <row r="124" ht="15">
      <c r="A124" s="160" t="s">
        <v>160</v>
      </c>
    </row>
    <row r="125" ht="15">
      <c r="A125" s="160" t="s">
        <v>161</v>
      </c>
    </row>
    <row r="126" ht="15">
      <c r="A126" s="160" t="s">
        <v>162</v>
      </c>
    </row>
    <row r="127" ht="15">
      <c r="A127" s="160" t="s">
        <v>163</v>
      </c>
    </row>
    <row r="128" ht="15">
      <c r="A128" s="160" t="s">
        <v>164</v>
      </c>
    </row>
    <row r="129" ht="15">
      <c r="A129" s="160" t="s">
        <v>165</v>
      </c>
    </row>
    <row r="130" ht="15">
      <c r="A130" s="160" t="s">
        <v>166</v>
      </c>
    </row>
    <row r="131" ht="15">
      <c r="A131" s="160" t="s">
        <v>167</v>
      </c>
    </row>
    <row r="132" ht="15">
      <c r="A132" s="160" t="s">
        <v>168</v>
      </c>
    </row>
    <row r="133" ht="15">
      <c r="A133" s="155" t="s">
        <v>169</v>
      </c>
    </row>
    <row r="134" ht="15">
      <c r="A134" s="159" t="s">
        <v>107</v>
      </c>
    </row>
    <row r="135" spans="1:2" ht="15">
      <c r="A135" s="160" t="s">
        <v>482</v>
      </c>
      <c r="B135" s="170"/>
    </row>
    <row r="136" ht="15">
      <c r="A136" s="160" t="s">
        <v>170</v>
      </c>
    </row>
    <row r="137" ht="15">
      <c r="A137" s="160" t="s">
        <v>171</v>
      </c>
    </row>
    <row r="138" ht="15">
      <c r="A138" s="160" t="s">
        <v>117</v>
      </c>
    </row>
    <row r="139" ht="15">
      <c r="A139" s="160" t="s">
        <v>172</v>
      </c>
    </row>
    <row r="140" ht="15">
      <c r="A140" s="160" t="s">
        <v>173</v>
      </c>
    </row>
    <row r="141" ht="15">
      <c r="A141" s="160" t="s">
        <v>174</v>
      </c>
    </row>
    <row r="142" ht="15">
      <c r="A142" s="160" t="s">
        <v>175</v>
      </c>
    </row>
    <row r="143" ht="15">
      <c r="A143" s="160" t="s">
        <v>176</v>
      </c>
    </row>
    <row r="144" ht="15">
      <c r="A144" s="155" t="s">
        <v>177</v>
      </c>
    </row>
    <row r="145" ht="15">
      <c r="A145" s="159" t="s">
        <v>107</v>
      </c>
    </row>
    <row r="146" ht="15">
      <c r="A146" s="160" t="s">
        <v>178</v>
      </c>
    </row>
    <row r="147" ht="15">
      <c r="A147" s="160" t="s">
        <v>179</v>
      </c>
    </row>
    <row r="148" ht="15">
      <c r="A148" s="160" t="s">
        <v>180</v>
      </c>
    </row>
    <row r="149" ht="15">
      <c r="A149" s="160" t="s">
        <v>181</v>
      </c>
    </row>
    <row r="150" ht="15">
      <c r="A150" s="160" t="s">
        <v>182</v>
      </c>
    </row>
    <row r="151" ht="15">
      <c r="A151" s="160" t="s">
        <v>183</v>
      </c>
    </row>
    <row r="152" ht="15">
      <c r="A152" s="160" t="s">
        <v>184</v>
      </c>
    </row>
    <row r="153" ht="15">
      <c r="A153" s="160" t="s">
        <v>185</v>
      </c>
    </row>
    <row r="154" ht="15">
      <c r="A154" s="160" t="s">
        <v>186</v>
      </c>
    </row>
    <row r="155" ht="15">
      <c r="A155" s="155" t="s">
        <v>187</v>
      </c>
    </row>
    <row r="156" ht="15">
      <c r="A156" s="159" t="s">
        <v>107</v>
      </c>
    </row>
    <row r="157" ht="15">
      <c r="A157" s="160" t="s">
        <v>188</v>
      </c>
    </row>
    <row r="158" ht="15">
      <c r="A158" s="160" t="s">
        <v>189</v>
      </c>
    </row>
    <row r="159" ht="15">
      <c r="A159" s="160" t="s">
        <v>190</v>
      </c>
    </row>
    <row r="160" ht="15">
      <c r="A160" s="160" t="s">
        <v>500</v>
      </c>
    </row>
    <row r="161" ht="15">
      <c r="A161" s="160" t="s">
        <v>191</v>
      </c>
    </row>
    <row r="162" ht="15">
      <c r="A162" s="160" t="s">
        <v>192</v>
      </c>
    </row>
    <row r="163" ht="15">
      <c r="A163" s="160" t="s">
        <v>193</v>
      </c>
    </row>
    <row r="164" ht="15">
      <c r="A164" s="160" t="s">
        <v>194</v>
      </c>
    </row>
    <row r="165" ht="15">
      <c r="A165" s="160" t="s">
        <v>195</v>
      </c>
    </row>
    <row r="166" ht="15">
      <c r="A166" s="155" t="s">
        <v>196</v>
      </c>
    </row>
    <row r="167" ht="15">
      <c r="A167" s="159" t="s">
        <v>107</v>
      </c>
    </row>
    <row r="168" spans="1:2" ht="15">
      <c r="A168" s="160" t="s">
        <v>483</v>
      </c>
      <c r="B168" s="170"/>
    </row>
    <row r="169" ht="15">
      <c r="A169" s="160" t="s">
        <v>197</v>
      </c>
    </row>
    <row r="170" ht="15">
      <c r="A170" s="160" t="s">
        <v>198</v>
      </c>
    </row>
    <row r="171" ht="15">
      <c r="A171" s="160" t="s">
        <v>199</v>
      </c>
    </row>
    <row r="172" ht="15">
      <c r="A172" s="160" t="s">
        <v>200</v>
      </c>
    </row>
    <row r="173" ht="15">
      <c r="A173" s="160" t="s">
        <v>201</v>
      </c>
    </row>
    <row r="174" ht="15">
      <c r="A174" s="160" t="s">
        <v>202</v>
      </c>
    </row>
    <row r="175" ht="15">
      <c r="A175" s="160" t="s">
        <v>100</v>
      </c>
    </row>
    <row r="176" spans="1:2" ht="15">
      <c r="A176" s="160" t="s">
        <v>484</v>
      </c>
      <c r="B176" s="170"/>
    </row>
    <row r="177" ht="15">
      <c r="A177" s="160" t="s">
        <v>203</v>
      </c>
    </row>
    <row r="178" ht="15">
      <c r="A178" s="160" t="s">
        <v>204</v>
      </c>
    </row>
    <row r="179" ht="15">
      <c r="A179" s="155" t="s">
        <v>205</v>
      </c>
    </row>
    <row r="180" ht="15">
      <c r="A180" s="159" t="s">
        <v>107</v>
      </c>
    </row>
    <row r="181" ht="15">
      <c r="A181" s="161" t="s">
        <v>206</v>
      </c>
    </row>
    <row r="182" ht="15">
      <c r="A182" s="160" t="s">
        <v>207</v>
      </c>
    </row>
    <row r="183" ht="15">
      <c r="A183" s="160" t="s">
        <v>208</v>
      </c>
    </row>
    <row r="184" ht="15">
      <c r="A184" s="160" t="s">
        <v>209</v>
      </c>
    </row>
    <row r="185" ht="15">
      <c r="A185" s="160" t="s">
        <v>210</v>
      </c>
    </row>
    <row r="186" ht="15">
      <c r="A186" s="160" t="s">
        <v>211</v>
      </c>
    </row>
    <row r="187" ht="15">
      <c r="A187" s="160" t="s">
        <v>212</v>
      </c>
    </row>
    <row r="188" ht="15">
      <c r="A188" s="160" t="s">
        <v>213</v>
      </c>
    </row>
    <row r="189" ht="15">
      <c r="A189" s="155" t="s">
        <v>214</v>
      </c>
    </row>
    <row r="190" ht="15">
      <c r="A190" s="159" t="s">
        <v>215</v>
      </c>
    </row>
    <row r="191" ht="15">
      <c r="A191" s="160" t="s">
        <v>216</v>
      </c>
    </row>
    <row r="192" ht="15">
      <c r="A192" s="160" t="s">
        <v>217</v>
      </c>
    </row>
    <row r="193" ht="15">
      <c r="A193" s="160" t="s">
        <v>218</v>
      </c>
    </row>
    <row r="194" ht="15">
      <c r="A194" s="160" t="s">
        <v>499</v>
      </c>
    </row>
    <row r="195" ht="15">
      <c r="A195" s="160" t="s">
        <v>219</v>
      </c>
    </row>
    <row r="196" ht="15">
      <c r="A196" s="160" t="s">
        <v>220</v>
      </c>
    </row>
    <row r="197" ht="15">
      <c r="A197" s="160" t="s">
        <v>221</v>
      </c>
    </row>
    <row r="198" ht="15">
      <c r="A198" s="160" t="s">
        <v>222</v>
      </c>
    </row>
    <row r="199" ht="15">
      <c r="A199" s="160" t="s">
        <v>223</v>
      </c>
    </row>
    <row r="200" ht="15">
      <c r="A200" s="160" t="s">
        <v>224</v>
      </c>
    </row>
    <row r="201" ht="15">
      <c r="A201" s="160" t="s">
        <v>225</v>
      </c>
    </row>
    <row r="202" ht="15">
      <c r="A202" s="160" t="s">
        <v>226</v>
      </c>
    </row>
    <row r="203" ht="15">
      <c r="A203" s="155" t="s">
        <v>227</v>
      </c>
    </row>
    <row r="204" ht="15">
      <c r="A204" s="159" t="s">
        <v>107</v>
      </c>
    </row>
    <row r="205" ht="15">
      <c r="A205" s="160" t="s">
        <v>228</v>
      </c>
    </row>
    <row r="206" ht="15">
      <c r="A206" s="160" t="s">
        <v>229</v>
      </c>
    </row>
    <row r="207" ht="15">
      <c r="A207" s="160" t="s">
        <v>230</v>
      </c>
    </row>
    <row r="208" ht="15">
      <c r="A208" s="160" t="s">
        <v>231</v>
      </c>
    </row>
    <row r="209" ht="15">
      <c r="A209" s="160" t="s">
        <v>232</v>
      </c>
    </row>
    <row r="210" ht="15">
      <c r="A210" s="160" t="s">
        <v>233</v>
      </c>
    </row>
    <row r="211" ht="15">
      <c r="A211" s="160" t="s">
        <v>234</v>
      </c>
    </row>
    <row r="212" ht="15">
      <c r="A212" s="160" t="s">
        <v>235</v>
      </c>
    </row>
    <row r="213" ht="15">
      <c r="A213" s="160" t="s">
        <v>236</v>
      </c>
    </row>
    <row r="214" ht="15">
      <c r="A214" s="160" t="s">
        <v>237</v>
      </c>
    </row>
    <row r="215" ht="15">
      <c r="A215" s="155" t="s">
        <v>238</v>
      </c>
    </row>
    <row r="216" ht="15">
      <c r="A216" s="159" t="s">
        <v>107</v>
      </c>
    </row>
    <row r="217" ht="15">
      <c r="A217" s="160" t="s">
        <v>239</v>
      </c>
    </row>
    <row r="218" ht="15">
      <c r="A218" s="160" t="s">
        <v>240</v>
      </c>
    </row>
    <row r="219" ht="15">
      <c r="A219" s="160" t="s">
        <v>241</v>
      </c>
    </row>
    <row r="220" ht="15">
      <c r="A220" s="160" t="s">
        <v>502</v>
      </c>
    </row>
    <row r="221" ht="15">
      <c r="A221" s="160" t="s">
        <v>242</v>
      </c>
    </row>
    <row r="222" ht="15">
      <c r="A222" s="160" t="s">
        <v>243</v>
      </c>
    </row>
    <row r="223" ht="15">
      <c r="A223" s="160" t="s">
        <v>244</v>
      </c>
    </row>
    <row r="224" ht="15">
      <c r="A224" s="155" t="s">
        <v>245</v>
      </c>
    </row>
    <row r="225" ht="15">
      <c r="A225" s="159" t="s">
        <v>107</v>
      </c>
    </row>
    <row r="226" ht="15">
      <c r="A226" s="160" t="s">
        <v>246</v>
      </c>
    </row>
    <row r="227" ht="15">
      <c r="A227" s="160" t="s">
        <v>247</v>
      </c>
    </row>
    <row r="228" ht="15">
      <c r="A228" s="160" t="s">
        <v>498</v>
      </c>
    </row>
    <row r="229" ht="15">
      <c r="A229" s="160" t="s">
        <v>248</v>
      </c>
    </row>
    <row r="230" ht="15">
      <c r="A230" s="160" t="s">
        <v>249</v>
      </c>
    </row>
    <row r="231" ht="15">
      <c r="A231" s="160" t="s">
        <v>179</v>
      </c>
    </row>
    <row r="232" ht="15">
      <c r="A232" s="160" t="s">
        <v>250</v>
      </c>
    </row>
    <row r="233" ht="15">
      <c r="A233" s="160" t="s">
        <v>163</v>
      </c>
    </row>
    <row r="234" ht="15">
      <c r="A234" s="160" t="s">
        <v>503</v>
      </c>
    </row>
    <row r="235" ht="15">
      <c r="A235" s="160" t="s">
        <v>251</v>
      </c>
    </row>
    <row r="236" ht="15">
      <c r="A236" s="160" t="s">
        <v>252</v>
      </c>
    </row>
    <row r="237" ht="15">
      <c r="A237" s="160" t="s">
        <v>253</v>
      </c>
    </row>
    <row r="238" ht="15">
      <c r="A238" s="160" t="s">
        <v>254</v>
      </c>
    </row>
    <row r="239" ht="15">
      <c r="A239" s="160" t="s">
        <v>497</v>
      </c>
    </row>
    <row r="240" ht="15">
      <c r="A240" s="160" t="s">
        <v>255</v>
      </c>
    </row>
    <row r="241" ht="15">
      <c r="A241" s="155" t="s">
        <v>256</v>
      </c>
    </row>
    <row r="242" ht="15">
      <c r="A242" s="159" t="s">
        <v>107</v>
      </c>
    </row>
    <row r="243" ht="15">
      <c r="A243" s="160" t="s">
        <v>257</v>
      </c>
    </row>
    <row r="244" ht="15">
      <c r="A244" s="160" t="s">
        <v>258</v>
      </c>
    </row>
    <row r="245" ht="15">
      <c r="A245" s="160" t="s">
        <v>259</v>
      </c>
    </row>
    <row r="246" ht="15">
      <c r="A246" s="155" t="s">
        <v>260</v>
      </c>
    </row>
    <row r="247" ht="15">
      <c r="A247" s="159" t="s">
        <v>107</v>
      </c>
    </row>
    <row r="248" ht="15">
      <c r="A248" s="160" t="s">
        <v>261</v>
      </c>
    </row>
    <row r="249" ht="15">
      <c r="A249" s="160" t="s">
        <v>262</v>
      </c>
    </row>
    <row r="250" ht="15">
      <c r="A250" s="160" t="s">
        <v>263</v>
      </c>
    </row>
    <row r="251" ht="15">
      <c r="A251" s="160" t="s">
        <v>264</v>
      </c>
    </row>
    <row r="252" ht="15">
      <c r="A252" s="160" t="s">
        <v>265</v>
      </c>
    </row>
    <row r="253" ht="15">
      <c r="A253" s="160" t="s">
        <v>266</v>
      </c>
    </row>
    <row r="254" ht="15">
      <c r="A254" s="160" t="s">
        <v>267</v>
      </c>
    </row>
    <row r="255" ht="15">
      <c r="A255" s="160" t="s">
        <v>268</v>
      </c>
    </row>
    <row r="256" ht="15">
      <c r="A256" s="160" t="s">
        <v>269</v>
      </c>
    </row>
    <row r="257" ht="15">
      <c r="A257" s="155" t="s">
        <v>270</v>
      </c>
    </row>
    <row r="258" ht="15">
      <c r="A258" s="159" t="s">
        <v>107</v>
      </c>
    </row>
    <row r="259" ht="15">
      <c r="A259" s="160" t="s">
        <v>271</v>
      </c>
    </row>
    <row r="260" ht="15">
      <c r="A260" s="160" t="s">
        <v>272</v>
      </c>
    </row>
    <row r="261" ht="15">
      <c r="A261" s="160" t="s">
        <v>273</v>
      </c>
    </row>
    <row r="262" ht="15">
      <c r="A262" s="160" t="s">
        <v>274</v>
      </c>
    </row>
    <row r="263" ht="15">
      <c r="A263" s="160" t="s">
        <v>275</v>
      </c>
    </row>
    <row r="264" ht="15">
      <c r="A264" s="160" t="s">
        <v>276</v>
      </c>
    </row>
    <row r="265" ht="15">
      <c r="A265" s="160" t="s">
        <v>277</v>
      </c>
    </row>
    <row r="266" ht="15">
      <c r="A266" s="160" t="s">
        <v>278</v>
      </c>
    </row>
    <row r="267" ht="15">
      <c r="A267" s="155" t="s">
        <v>279</v>
      </c>
    </row>
    <row r="268" ht="15">
      <c r="A268" s="159" t="s">
        <v>107</v>
      </c>
    </row>
    <row r="269" ht="15">
      <c r="A269" s="160" t="s">
        <v>280</v>
      </c>
    </row>
    <row r="270" ht="15">
      <c r="A270" s="160" t="s">
        <v>281</v>
      </c>
    </row>
    <row r="271" ht="15">
      <c r="A271" s="160" t="s">
        <v>282</v>
      </c>
    </row>
    <row r="272" ht="15">
      <c r="A272" s="160" t="s">
        <v>283</v>
      </c>
    </row>
    <row r="273" ht="15">
      <c r="A273" s="160" t="s">
        <v>284</v>
      </c>
    </row>
    <row r="274" ht="15">
      <c r="A274" s="160" t="s">
        <v>285</v>
      </c>
    </row>
    <row r="275" ht="15">
      <c r="A275" s="160" t="s">
        <v>504</v>
      </c>
    </row>
    <row r="276" ht="15">
      <c r="A276" s="160" t="s">
        <v>286</v>
      </c>
    </row>
    <row r="277" ht="15">
      <c r="A277" s="160" t="s">
        <v>287</v>
      </c>
    </row>
    <row r="278" ht="15">
      <c r="A278" s="160" t="s">
        <v>288</v>
      </c>
    </row>
    <row r="279" ht="15">
      <c r="A279" s="160" t="s">
        <v>289</v>
      </c>
    </row>
    <row r="280" ht="15">
      <c r="A280" s="160" t="s">
        <v>290</v>
      </c>
    </row>
    <row r="281" ht="15">
      <c r="A281" s="160" t="s">
        <v>291</v>
      </c>
    </row>
    <row r="282" ht="15">
      <c r="A282" s="155" t="s">
        <v>292</v>
      </c>
    </row>
    <row r="283" ht="15">
      <c r="A283" s="159" t="s">
        <v>107</v>
      </c>
    </row>
    <row r="284" ht="15">
      <c r="A284" s="160" t="s">
        <v>489</v>
      </c>
    </row>
    <row r="285" ht="15">
      <c r="A285" s="160" t="s">
        <v>293</v>
      </c>
    </row>
    <row r="286" ht="15">
      <c r="A286" s="160" t="s">
        <v>294</v>
      </c>
    </row>
    <row r="287" ht="15">
      <c r="A287" s="160" t="s">
        <v>295</v>
      </c>
    </row>
    <row r="288" ht="15">
      <c r="A288" s="160" t="s">
        <v>296</v>
      </c>
    </row>
    <row r="289" ht="15">
      <c r="A289" s="160" t="s">
        <v>297</v>
      </c>
    </row>
    <row r="290" ht="15">
      <c r="A290" s="160" t="s">
        <v>298</v>
      </c>
    </row>
    <row r="291" ht="15">
      <c r="A291" s="155" t="s">
        <v>299</v>
      </c>
    </row>
    <row r="292" ht="15">
      <c r="A292" s="159" t="s">
        <v>107</v>
      </c>
    </row>
    <row r="293" ht="15">
      <c r="A293" s="160" t="s">
        <v>300</v>
      </c>
    </row>
    <row r="294" ht="15">
      <c r="A294" s="160" t="s">
        <v>301</v>
      </c>
    </row>
    <row r="295" ht="15">
      <c r="A295" s="160" t="s">
        <v>302</v>
      </c>
    </row>
    <row r="296" ht="15">
      <c r="A296" s="160" t="s">
        <v>303</v>
      </c>
    </row>
    <row r="297" ht="15">
      <c r="A297" s="160" t="s">
        <v>304</v>
      </c>
    </row>
    <row r="298" ht="15">
      <c r="A298" s="160" t="s">
        <v>305</v>
      </c>
    </row>
    <row r="299" ht="15">
      <c r="A299" s="160" t="s">
        <v>496</v>
      </c>
    </row>
    <row r="300" ht="15">
      <c r="A300" s="160" t="s">
        <v>306</v>
      </c>
    </row>
    <row r="301" ht="15">
      <c r="A301" s="160" t="s">
        <v>307</v>
      </c>
    </row>
    <row r="302" ht="15">
      <c r="A302" s="155" t="s">
        <v>308</v>
      </c>
    </row>
    <row r="303" ht="15">
      <c r="A303" s="159" t="s">
        <v>107</v>
      </c>
    </row>
    <row r="304" ht="15">
      <c r="A304" s="160" t="s">
        <v>309</v>
      </c>
    </row>
    <row r="305" ht="15">
      <c r="A305" s="160" t="s">
        <v>310</v>
      </c>
    </row>
    <row r="306" ht="15">
      <c r="A306" s="160" t="s">
        <v>311</v>
      </c>
    </row>
    <row r="307" ht="15">
      <c r="A307" s="160" t="s">
        <v>312</v>
      </c>
    </row>
    <row r="308" ht="15">
      <c r="A308" s="160" t="s">
        <v>313</v>
      </c>
    </row>
    <row r="309" ht="15">
      <c r="A309" s="160" t="s">
        <v>314</v>
      </c>
    </row>
    <row r="310" ht="15">
      <c r="A310" s="160" t="s">
        <v>315</v>
      </c>
    </row>
    <row r="311" ht="15">
      <c r="A311" s="155" t="s">
        <v>316</v>
      </c>
    </row>
    <row r="312" ht="15">
      <c r="A312" s="159" t="s">
        <v>107</v>
      </c>
    </row>
    <row r="313" ht="15">
      <c r="A313" s="160" t="s">
        <v>317</v>
      </c>
    </row>
    <row r="314" ht="15">
      <c r="A314" s="160" t="s">
        <v>318</v>
      </c>
    </row>
    <row r="315" ht="15">
      <c r="A315" s="160" t="s">
        <v>319</v>
      </c>
    </row>
    <row r="316" ht="15">
      <c r="A316" s="160" t="s">
        <v>320</v>
      </c>
    </row>
    <row r="317" ht="15">
      <c r="A317" s="160" t="s">
        <v>321</v>
      </c>
    </row>
    <row r="318" ht="15">
      <c r="A318" s="160" t="s">
        <v>322</v>
      </c>
    </row>
    <row r="319" ht="15">
      <c r="A319" s="160" t="s">
        <v>242</v>
      </c>
    </row>
    <row r="320" ht="15">
      <c r="A320" s="160" t="s">
        <v>323</v>
      </c>
    </row>
    <row r="321" ht="15">
      <c r="A321" s="160" t="s">
        <v>324</v>
      </c>
    </row>
    <row r="322" ht="15">
      <c r="A322" s="160" t="s">
        <v>325</v>
      </c>
    </row>
    <row r="323" ht="15">
      <c r="A323" s="160" t="s">
        <v>326</v>
      </c>
    </row>
    <row r="324" ht="15">
      <c r="A324" s="160" t="s">
        <v>327</v>
      </c>
    </row>
    <row r="325" ht="15">
      <c r="A325" s="160" t="s">
        <v>328</v>
      </c>
    </row>
    <row r="326" ht="15">
      <c r="A326" s="160" t="s">
        <v>329</v>
      </c>
    </row>
    <row r="327" ht="15">
      <c r="A327" s="160" t="s">
        <v>330</v>
      </c>
    </row>
    <row r="328" ht="15">
      <c r="A328" s="160" t="s">
        <v>331</v>
      </c>
    </row>
    <row r="329" ht="15">
      <c r="A329" s="160" t="s">
        <v>332</v>
      </c>
    </row>
    <row r="330" ht="15">
      <c r="A330" s="160" t="s">
        <v>333</v>
      </c>
    </row>
    <row r="331" ht="15">
      <c r="A331" s="155" t="s">
        <v>334</v>
      </c>
    </row>
    <row r="332" ht="15">
      <c r="A332" s="159" t="s">
        <v>107</v>
      </c>
    </row>
    <row r="333" ht="15">
      <c r="A333" s="160" t="s">
        <v>77</v>
      </c>
    </row>
    <row r="334" ht="15">
      <c r="A334" s="160" t="s">
        <v>271</v>
      </c>
    </row>
    <row r="335" ht="15">
      <c r="A335" s="160" t="s">
        <v>335</v>
      </c>
    </row>
    <row r="336" ht="15">
      <c r="A336" s="160" t="s">
        <v>336</v>
      </c>
    </row>
    <row r="337" ht="15">
      <c r="A337" s="160" t="s">
        <v>337</v>
      </c>
    </row>
    <row r="338" ht="15">
      <c r="A338" s="160" t="s">
        <v>338</v>
      </c>
    </row>
    <row r="339" ht="15">
      <c r="A339" s="160" t="s">
        <v>339</v>
      </c>
    </row>
    <row r="340" ht="15">
      <c r="A340" s="155" t="s">
        <v>340</v>
      </c>
    </row>
    <row r="341" ht="15">
      <c r="A341" s="159" t="s">
        <v>107</v>
      </c>
    </row>
    <row r="342" ht="15">
      <c r="A342" s="160" t="s">
        <v>271</v>
      </c>
    </row>
    <row r="343" ht="15">
      <c r="A343" s="160" t="s">
        <v>341</v>
      </c>
    </row>
    <row r="344" ht="15">
      <c r="A344" s="160" t="s">
        <v>342</v>
      </c>
    </row>
    <row r="345" ht="15">
      <c r="A345" s="160" t="s">
        <v>505</v>
      </c>
    </row>
    <row r="346" ht="15">
      <c r="A346" s="160" t="s">
        <v>343</v>
      </c>
    </row>
    <row r="347" ht="15">
      <c r="A347" s="160" t="s">
        <v>344</v>
      </c>
    </row>
    <row r="348" ht="15">
      <c r="A348" s="160" t="s">
        <v>345</v>
      </c>
    </row>
    <row r="349" ht="15">
      <c r="A349" s="160" t="s">
        <v>346</v>
      </c>
    </row>
    <row r="350" ht="15">
      <c r="A350" s="160" t="s">
        <v>347</v>
      </c>
    </row>
    <row r="351" ht="15">
      <c r="A351" s="160" t="s">
        <v>348</v>
      </c>
    </row>
    <row r="352" ht="15">
      <c r="A352" s="160" t="s">
        <v>349</v>
      </c>
    </row>
    <row r="353" ht="15">
      <c r="A353" s="160" t="s">
        <v>350</v>
      </c>
    </row>
    <row r="354" ht="15">
      <c r="A354" s="155" t="s">
        <v>351</v>
      </c>
    </row>
    <row r="355" ht="15">
      <c r="A355" s="159" t="s">
        <v>107</v>
      </c>
    </row>
    <row r="356" ht="15">
      <c r="A356" s="160" t="s">
        <v>352</v>
      </c>
    </row>
    <row r="357" ht="15">
      <c r="A357" s="160" t="s">
        <v>353</v>
      </c>
    </row>
    <row r="358" ht="15">
      <c r="A358" s="160" t="s">
        <v>354</v>
      </c>
    </row>
    <row r="359" ht="15">
      <c r="A359" s="160" t="s">
        <v>355</v>
      </c>
    </row>
    <row r="360" ht="15">
      <c r="A360" s="160" t="s">
        <v>356</v>
      </c>
    </row>
    <row r="361" ht="15">
      <c r="A361" s="160" t="s">
        <v>357</v>
      </c>
    </row>
    <row r="362" ht="15">
      <c r="A362" s="160" t="s">
        <v>358</v>
      </c>
    </row>
    <row r="363" ht="15">
      <c r="A363" s="160" t="s">
        <v>359</v>
      </c>
    </row>
    <row r="364" ht="15">
      <c r="A364" s="160" t="s">
        <v>360</v>
      </c>
    </row>
    <row r="365" ht="15">
      <c r="A365" s="160" t="s">
        <v>361</v>
      </c>
    </row>
    <row r="366" ht="15">
      <c r="A366" s="160" t="s">
        <v>362</v>
      </c>
    </row>
    <row r="367" ht="15">
      <c r="A367" s="155" t="s">
        <v>363</v>
      </c>
    </row>
    <row r="368" ht="15">
      <c r="A368" s="159" t="s">
        <v>107</v>
      </c>
    </row>
    <row r="369" ht="15">
      <c r="A369" s="161" t="s">
        <v>364</v>
      </c>
    </row>
    <row r="370" ht="15">
      <c r="A370" s="161" t="s">
        <v>162</v>
      </c>
    </row>
    <row r="371" ht="15">
      <c r="A371" s="161" t="s">
        <v>365</v>
      </c>
    </row>
    <row r="372" ht="15">
      <c r="A372" s="161" t="s">
        <v>366</v>
      </c>
    </row>
    <row r="373" ht="15">
      <c r="A373" s="161" t="s">
        <v>367</v>
      </c>
    </row>
    <row r="374" ht="15">
      <c r="A374" s="161" t="s">
        <v>368</v>
      </c>
    </row>
    <row r="375" ht="15">
      <c r="A375" s="161" t="s">
        <v>369</v>
      </c>
    </row>
    <row r="376" ht="15">
      <c r="A376" s="161" t="s">
        <v>370</v>
      </c>
    </row>
    <row r="377" ht="15">
      <c r="A377" s="161" t="s">
        <v>371</v>
      </c>
    </row>
    <row r="378" ht="15">
      <c r="A378" s="155" t="s">
        <v>372</v>
      </c>
    </row>
    <row r="379" ht="15">
      <c r="A379" s="159" t="s">
        <v>107</v>
      </c>
    </row>
    <row r="380" ht="15">
      <c r="A380" s="160" t="s">
        <v>373</v>
      </c>
    </row>
    <row r="381" ht="15">
      <c r="A381" s="160" t="s">
        <v>374</v>
      </c>
    </row>
    <row r="382" ht="15">
      <c r="A382" s="160" t="s">
        <v>490</v>
      </c>
    </row>
    <row r="383" ht="15">
      <c r="A383" s="160" t="s">
        <v>375</v>
      </c>
    </row>
    <row r="384" ht="15">
      <c r="A384" s="160" t="s">
        <v>242</v>
      </c>
    </row>
    <row r="385" ht="15">
      <c r="A385" s="160" t="s">
        <v>376</v>
      </c>
    </row>
    <row r="386" ht="15">
      <c r="A386" s="160" t="s">
        <v>377</v>
      </c>
    </row>
    <row r="387" ht="15">
      <c r="A387" s="160" t="s">
        <v>495</v>
      </c>
    </row>
    <row r="388" ht="15">
      <c r="A388" s="160" t="s">
        <v>378</v>
      </c>
    </row>
    <row r="389" ht="15">
      <c r="A389" s="160" t="s">
        <v>379</v>
      </c>
    </row>
    <row r="390" ht="15">
      <c r="A390" s="155" t="s">
        <v>380</v>
      </c>
    </row>
    <row r="391" ht="15">
      <c r="A391" s="159" t="s">
        <v>107</v>
      </c>
    </row>
    <row r="392" ht="15">
      <c r="A392" s="160" t="s">
        <v>381</v>
      </c>
    </row>
    <row r="393" ht="15">
      <c r="A393" s="160" t="s">
        <v>382</v>
      </c>
    </row>
    <row r="394" ht="15">
      <c r="A394" s="160" t="s">
        <v>310</v>
      </c>
    </row>
    <row r="395" ht="15">
      <c r="A395" s="160" t="s">
        <v>233</v>
      </c>
    </row>
    <row r="396" ht="15">
      <c r="A396" s="160" t="s">
        <v>383</v>
      </c>
    </row>
    <row r="397" ht="15">
      <c r="A397" s="160" t="s">
        <v>384</v>
      </c>
    </row>
    <row r="398" ht="15">
      <c r="A398" s="160" t="s">
        <v>234</v>
      </c>
    </row>
    <row r="399" ht="15">
      <c r="A399" s="160" t="s">
        <v>385</v>
      </c>
    </row>
    <row r="400" spans="1:2" ht="15">
      <c r="A400" s="160" t="s">
        <v>485</v>
      </c>
      <c r="B400" s="170"/>
    </row>
    <row r="401" ht="15">
      <c r="A401" s="160" t="s">
        <v>386</v>
      </c>
    </row>
    <row r="402" ht="15">
      <c r="A402" s="155" t="s">
        <v>387</v>
      </c>
    </row>
    <row r="403" ht="15">
      <c r="A403" s="159" t="s">
        <v>107</v>
      </c>
    </row>
    <row r="404" ht="15">
      <c r="A404" s="160" t="s">
        <v>388</v>
      </c>
    </row>
    <row r="405" ht="15">
      <c r="A405" s="160" t="s">
        <v>491</v>
      </c>
    </row>
    <row r="406" ht="15">
      <c r="A406" s="160" t="s">
        <v>492</v>
      </c>
    </row>
    <row r="407" ht="15">
      <c r="A407" s="160" t="s">
        <v>389</v>
      </c>
    </row>
    <row r="408" ht="15">
      <c r="A408" s="160" t="s">
        <v>202</v>
      </c>
    </row>
    <row r="409" ht="15">
      <c r="A409" s="160" t="s">
        <v>390</v>
      </c>
    </row>
    <row r="410" ht="15">
      <c r="A410" s="155" t="s">
        <v>391</v>
      </c>
    </row>
    <row r="411" ht="15">
      <c r="A411" s="159" t="s">
        <v>107</v>
      </c>
    </row>
    <row r="412" ht="15">
      <c r="A412" s="160" t="s">
        <v>373</v>
      </c>
    </row>
    <row r="413" ht="15">
      <c r="A413" s="160" t="s">
        <v>392</v>
      </c>
    </row>
    <row r="414" ht="15">
      <c r="A414" s="160" t="s">
        <v>393</v>
      </c>
    </row>
    <row r="415" ht="15">
      <c r="A415" s="160" t="s">
        <v>394</v>
      </c>
    </row>
    <row r="416" ht="15">
      <c r="A416" s="160" t="s">
        <v>395</v>
      </c>
    </row>
    <row r="417" ht="15">
      <c r="A417" s="160" t="s">
        <v>193</v>
      </c>
    </row>
    <row r="418" ht="15">
      <c r="A418" s="160" t="s">
        <v>396</v>
      </c>
    </row>
    <row r="419" ht="15">
      <c r="A419" s="160" t="s">
        <v>397</v>
      </c>
    </row>
    <row r="420" ht="15">
      <c r="A420" s="160" t="s">
        <v>494</v>
      </c>
    </row>
    <row r="421" ht="15">
      <c r="A421" s="160" t="s">
        <v>398</v>
      </c>
    </row>
    <row r="422" ht="15">
      <c r="A422" s="160" t="s">
        <v>399</v>
      </c>
    </row>
    <row r="423" ht="15">
      <c r="A423" s="162" t="s">
        <v>400</v>
      </c>
    </row>
    <row r="424" ht="15">
      <c r="A424" s="159" t="s">
        <v>107</v>
      </c>
    </row>
    <row r="425" ht="15">
      <c r="A425" s="160" t="s">
        <v>401</v>
      </c>
    </row>
    <row r="426" ht="15">
      <c r="A426" s="160" t="s">
        <v>402</v>
      </c>
    </row>
    <row r="427" ht="15">
      <c r="A427" s="160" t="s">
        <v>403</v>
      </c>
    </row>
    <row r="428" ht="15">
      <c r="A428" s="160" t="s">
        <v>404</v>
      </c>
    </row>
    <row r="429" ht="15">
      <c r="A429" s="160" t="s">
        <v>405</v>
      </c>
    </row>
    <row r="430" ht="15">
      <c r="A430" s="160" t="s">
        <v>406</v>
      </c>
    </row>
    <row r="431" ht="15">
      <c r="A431" s="160" t="s">
        <v>407</v>
      </c>
    </row>
    <row r="432" ht="15">
      <c r="A432" s="160" t="s">
        <v>506</v>
      </c>
    </row>
    <row r="433" ht="15">
      <c r="A433" s="160" t="s">
        <v>408</v>
      </c>
    </row>
    <row r="434" ht="15">
      <c r="A434" s="160" t="s">
        <v>409</v>
      </c>
    </row>
    <row r="435" ht="15">
      <c r="A435" s="155" t="s">
        <v>410</v>
      </c>
    </row>
    <row r="436" ht="15">
      <c r="A436" s="159" t="s">
        <v>107</v>
      </c>
    </row>
    <row r="437" ht="15">
      <c r="A437" s="160" t="s">
        <v>411</v>
      </c>
    </row>
    <row r="438" ht="15">
      <c r="A438" s="160" t="s">
        <v>412</v>
      </c>
    </row>
    <row r="439" ht="15">
      <c r="A439" s="160" t="s">
        <v>413</v>
      </c>
    </row>
    <row r="440" ht="15">
      <c r="A440" s="155" t="s">
        <v>414</v>
      </c>
    </row>
    <row r="441" ht="15">
      <c r="A441" s="159" t="s">
        <v>107</v>
      </c>
    </row>
    <row r="442" ht="15">
      <c r="A442" s="163" t="s">
        <v>415</v>
      </c>
    </row>
    <row r="443" ht="15">
      <c r="A443" s="163" t="s">
        <v>416</v>
      </c>
    </row>
    <row r="444" ht="15">
      <c r="A444" s="163" t="s">
        <v>417</v>
      </c>
    </row>
    <row r="445" ht="15">
      <c r="A445" s="163" t="s">
        <v>418</v>
      </c>
    </row>
    <row r="446" ht="15">
      <c r="A446" s="163" t="s">
        <v>419</v>
      </c>
    </row>
    <row r="447" ht="15">
      <c r="A447" s="163" t="s">
        <v>420</v>
      </c>
    </row>
    <row r="448" ht="15">
      <c r="A448" s="163" t="s">
        <v>421</v>
      </c>
    </row>
    <row r="449" spans="1:2" ht="15">
      <c r="A449" s="163" t="s">
        <v>486</v>
      </c>
      <c r="B449" s="170"/>
    </row>
    <row r="450" ht="15">
      <c r="A450" s="163" t="s">
        <v>422</v>
      </c>
    </row>
    <row r="451" ht="15">
      <c r="A451" s="163" t="s">
        <v>423</v>
      </c>
    </row>
    <row r="452" ht="15">
      <c r="A452" s="155" t="s">
        <v>424</v>
      </c>
    </row>
    <row r="453" ht="15">
      <c r="A453" s="159" t="s">
        <v>107</v>
      </c>
    </row>
    <row r="454" ht="15">
      <c r="A454" s="160" t="s">
        <v>425</v>
      </c>
    </row>
    <row r="455" ht="15">
      <c r="A455" s="160" t="s">
        <v>426</v>
      </c>
    </row>
    <row r="456" ht="15">
      <c r="A456" s="160" t="s">
        <v>427</v>
      </c>
    </row>
    <row r="457" ht="15">
      <c r="A457" s="160" t="s">
        <v>507</v>
      </c>
    </row>
    <row r="458" ht="15">
      <c r="A458" s="160" t="s">
        <v>428</v>
      </c>
    </row>
    <row r="459" ht="15">
      <c r="A459" s="160" t="s">
        <v>429</v>
      </c>
    </row>
    <row r="460" ht="15">
      <c r="A460" s="160" t="s">
        <v>430</v>
      </c>
    </row>
    <row r="461" ht="15">
      <c r="A461" s="160" t="s">
        <v>431</v>
      </c>
    </row>
    <row r="462" ht="15">
      <c r="A462" s="160" t="s">
        <v>432</v>
      </c>
    </row>
    <row r="463" ht="15">
      <c r="A463" s="160" t="s">
        <v>433</v>
      </c>
    </row>
    <row r="464" ht="15">
      <c r="A464" s="160" t="s">
        <v>434</v>
      </c>
    </row>
    <row r="465" ht="15">
      <c r="A465" s="155" t="s">
        <v>435</v>
      </c>
    </row>
    <row r="466" ht="15">
      <c r="A466" s="159" t="s">
        <v>107</v>
      </c>
    </row>
    <row r="467" ht="15">
      <c r="A467" s="160" t="s">
        <v>436</v>
      </c>
    </row>
    <row r="468" ht="15">
      <c r="A468" s="160" t="s">
        <v>437</v>
      </c>
    </row>
    <row r="469" ht="15">
      <c r="A469" s="160" t="s">
        <v>312</v>
      </c>
    </row>
    <row r="470" ht="15">
      <c r="A470" s="160" t="s">
        <v>438</v>
      </c>
    </row>
    <row r="471" ht="15">
      <c r="A471" s="160" t="s">
        <v>439</v>
      </c>
    </row>
    <row r="472" ht="15">
      <c r="A472" s="160" t="s">
        <v>440</v>
      </c>
    </row>
    <row r="473" ht="15">
      <c r="A473" s="160" t="s">
        <v>441</v>
      </c>
    </row>
    <row r="474" ht="15">
      <c r="A474" s="160" t="s">
        <v>508</v>
      </c>
    </row>
    <row r="475" ht="15">
      <c r="A475" s="155" t="s">
        <v>442</v>
      </c>
    </row>
    <row r="476" ht="15">
      <c r="A476" s="159" t="s">
        <v>107</v>
      </c>
    </row>
    <row r="477" ht="15">
      <c r="A477" s="160" t="s">
        <v>209</v>
      </c>
    </row>
    <row r="478" ht="15">
      <c r="A478" s="160" t="s">
        <v>443</v>
      </c>
    </row>
    <row r="479" ht="15">
      <c r="A479" s="160" t="s">
        <v>251</v>
      </c>
    </row>
    <row r="480" ht="15">
      <c r="A480" s="160" t="s">
        <v>444</v>
      </c>
    </row>
    <row r="481" ht="15">
      <c r="A481" s="160" t="s">
        <v>445</v>
      </c>
    </row>
    <row r="482" ht="15">
      <c r="A482" s="160" t="s">
        <v>446</v>
      </c>
    </row>
    <row r="483" ht="15">
      <c r="A483" s="160" t="s">
        <v>447</v>
      </c>
    </row>
    <row r="484" ht="15">
      <c r="A484" s="160" t="s">
        <v>448</v>
      </c>
    </row>
    <row r="485" ht="15">
      <c r="A485" s="160" t="s">
        <v>399</v>
      </c>
    </row>
    <row r="486" ht="15">
      <c r="A486" s="155" t="s">
        <v>449</v>
      </c>
    </row>
    <row r="487" ht="15">
      <c r="A487" s="159" t="s">
        <v>107</v>
      </c>
    </row>
    <row r="488" ht="15">
      <c r="A488" s="160" t="s">
        <v>208</v>
      </c>
    </row>
    <row r="489" ht="15">
      <c r="A489" s="160" t="s">
        <v>450</v>
      </c>
    </row>
    <row r="490" ht="15">
      <c r="A490" s="160" t="s">
        <v>451</v>
      </c>
    </row>
    <row r="491" ht="15">
      <c r="A491" s="160" t="s">
        <v>452</v>
      </c>
    </row>
    <row r="492" ht="15">
      <c r="A492" s="160" t="s">
        <v>453</v>
      </c>
    </row>
    <row r="493" ht="15">
      <c r="A493" s="160" t="s">
        <v>454</v>
      </c>
    </row>
    <row r="494" ht="15">
      <c r="A494" s="160" t="s">
        <v>509</v>
      </c>
    </row>
    <row r="495" ht="15">
      <c r="A495" s="164" t="s">
        <v>455</v>
      </c>
    </row>
    <row r="496" ht="15">
      <c r="A496" s="159" t="s">
        <v>107</v>
      </c>
    </row>
    <row r="497" ht="15">
      <c r="A497" s="160" t="s">
        <v>456</v>
      </c>
    </row>
    <row r="498" ht="15">
      <c r="A498" s="160" t="s">
        <v>190</v>
      </c>
    </row>
    <row r="499" ht="15">
      <c r="A499" s="160" t="s">
        <v>457</v>
      </c>
    </row>
    <row r="500" ht="15">
      <c r="A500" s="160" t="s">
        <v>202</v>
      </c>
    </row>
    <row r="501" ht="15">
      <c r="A501" s="160" t="s">
        <v>458</v>
      </c>
    </row>
    <row r="502" ht="15">
      <c r="A502" s="160" t="s">
        <v>459</v>
      </c>
    </row>
    <row r="503" ht="15">
      <c r="A503" s="160" t="s">
        <v>460</v>
      </c>
    </row>
    <row r="504" ht="15">
      <c r="A504" s="160" t="s">
        <v>461</v>
      </c>
    </row>
    <row r="505" ht="15">
      <c r="A505" s="160" t="s">
        <v>462</v>
      </c>
    </row>
    <row r="506" ht="15">
      <c r="A506" s="160" t="s">
        <v>463</v>
      </c>
    </row>
    <row r="507" ht="15">
      <c r="A507" s="160" t="s">
        <v>464</v>
      </c>
    </row>
    <row r="508" ht="15">
      <c r="A508" s="160" t="s">
        <v>465</v>
      </c>
    </row>
    <row r="509" ht="15">
      <c r="A509" s="160" t="s">
        <v>466</v>
      </c>
    </row>
    <row r="510" ht="15">
      <c r="A510" s="160" t="s">
        <v>467</v>
      </c>
    </row>
    <row r="511" ht="15">
      <c r="A511" s="155" t="s">
        <v>468</v>
      </c>
    </row>
    <row r="512" ht="15">
      <c r="A512" s="159" t="s">
        <v>107</v>
      </c>
    </row>
    <row r="513" ht="15">
      <c r="A513" s="160" t="s">
        <v>469</v>
      </c>
    </row>
    <row r="514" ht="15">
      <c r="A514" s="160" t="s">
        <v>470</v>
      </c>
    </row>
    <row r="515" ht="15">
      <c r="A515" s="160" t="s">
        <v>493</v>
      </c>
    </row>
    <row r="516" ht="15">
      <c r="A516" s="160" t="s">
        <v>471</v>
      </c>
    </row>
    <row r="517" ht="15">
      <c r="A517" s="160" t="s">
        <v>208</v>
      </c>
    </row>
    <row r="518" ht="15">
      <c r="A518" s="160" t="s">
        <v>472</v>
      </c>
    </row>
    <row r="519" ht="15">
      <c r="A519" s="160" t="s">
        <v>473</v>
      </c>
    </row>
    <row r="520" ht="15">
      <c r="A520" s="160" t="s">
        <v>474</v>
      </c>
    </row>
    <row r="521" ht="15">
      <c r="A521" s="160" t="s">
        <v>475</v>
      </c>
    </row>
    <row r="522" ht="15">
      <c r="A522" s="165"/>
    </row>
    <row r="523" ht="15">
      <c r="A523" s="165"/>
    </row>
    <row r="524" ht="15">
      <c r="A524" s="165"/>
    </row>
    <row r="525" ht="15">
      <c r="A525" s="165"/>
    </row>
    <row r="526" ht="15">
      <c r="A526" s="1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Admin</cp:lastModifiedBy>
  <cp:lastPrinted>2018-05-03T14:24:54Z</cp:lastPrinted>
  <dcterms:created xsi:type="dcterms:W3CDTF">2004-03-10T12:49:19Z</dcterms:created>
  <dcterms:modified xsi:type="dcterms:W3CDTF">2020-08-06T09:47:30Z</dcterms:modified>
  <cp:category/>
  <cp:version/>
  <cp:contentType/>
  <cp:contentStatus/>
</cp:coreProperties>
</file>