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'Доходы'!$J$63</definedName>
    <definedName name="LAST_CELL" localSheetId="2">'Источники'!$I$32</definedName>
    <definedName name="LAST_CELL" localSheetId="1">'Расходы'!$L$116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'Доходы'!$A$67</definedName>
    <definedName name="REND_1" localSheetId="2">'Источники'!$A$27</definedName>
    <definedName name="REND_1" localSheetId="1">'Расходы'!$A$117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</definedNames>
  <calcPr fullCalcOnLoad="1"/>
</workbook>
</file>

<file path=xl/sharedStrings.xml><?xml version="1.0" encoding="utf-8"?>
<sst xmlns="http://schemas.openxmlformats.org/spreadsheetml/2006/main" count="1013" uniqueCount="350">
  <si>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</si>
  <si>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</si>
  <si>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</si>
  <si>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</si>
  <si>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</si>
  <si>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</si>
  <si>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</si>
  <si>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</si>
  <si>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01.07.2023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</si>
  <si>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</si>
  <si>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</si>
  <si>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</si>
  <si>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</si>
  <si>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</si>
  <si>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</si>
  <si>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</si>
  <si>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</si>
  <si>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</si>
  <si>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</si>
  <si>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</si>
  <si>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</si>
  <si>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</si>
  <si>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</si>
  <si>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</si>
  <si>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</si>
  <si>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</si>
  <si>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</si>
  <si>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</si>
  <si>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</si>
  <si>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</si>
  <si>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</si>
  <si>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</si>
  <si>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</si>
  <si>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</si>
  <si>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</si>
  <si>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</si>
  <si>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</si>
  <si>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</si>
  <si>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</si>
  <si>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</si>
  <si>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</si>
  <si>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</si>
  <si>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</si>
  <si>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</si>
  <si>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</si>
  <si>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</si>
  <si>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</si>
  <si>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</si>
  <si>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</si>
  <si>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</si>
  <si>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</si>
  <si>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</si>
  <si>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</si>
  <si>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</si>
  <si>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</si>
  <si>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</si>
  <si>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</si>
  <si>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</si>
  <si>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</si>
  <si>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</si>
  <si>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</si>
  <si>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</si>
  <si>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</si>
  <si>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</si>
  <si>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</si>
  <si>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</si>
  <si>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</si>
  <si>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</si>
  <si>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</si>
  <si>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</si>
  <si>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</si>
  <si>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</si>
  <si>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</si>
  <si>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</si>
  <si>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</si>
  <si>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</si>
  <si>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</si>
  <si>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</si>
  <si>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</si>
  <si>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</si>
  <si>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</si>
  <si>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</si>
  <si>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</si>
  <si>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</si>
  <si>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</si>
  <si>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</si>
  <si>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</si>
  <si>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</si>
  <si>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</si>
  <si>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</si>
  <si>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</si>
  <si>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</si>
  <si>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</si>
  <si>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</si>
  <si>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</si>
  <si>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</si>
  <si>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</si>
  <si>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</si>
  <si>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</si>
  <si>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</si>
  <si>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</si>
  <si>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</si>
  <si>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</si>
  <si>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</si>
  <si>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</si>
  <si>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</si>
  <si>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</si>
  <si>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</si>
  <si>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</si>
  <si>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</si>
  <si>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</si>
  <si>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</si>
  <si>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</si>
  <si>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</si>
  <si>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</si>
  <si>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</si>
  <si>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</si>
  <si>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</si>
  <si>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</si>
  <si>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</si>
  <si>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</si>
  <si>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</si>
  <si>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</si>
  <si>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</si>
  <si>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</si>
  <si>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</si>
  <si>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</si>
  <si>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</si>
  <si>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</si>
  <si>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</si>
  <si>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</si>
  <si>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</si>
  <si>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</si>
  <si>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</si>
  <si>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</si>
  <si>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</si>
  <si>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</si>
  <si>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</si>
  <si>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</si>
  <si>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</si>
  <si>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</si>
  <si>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</si>
  <si>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</si>
  <si>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</si>
  <si>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</si>
  <si>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Закупка товаров, работ и услуг для обеспечения государственных (муниципальных) нужд</t>
  </si>
  <si>
    <t>951 0104 1010025300 200</t>
  </si>
  <si>
    <t>Иные закупки товаров, работ и услуг для обеспечения государственных (муниципальных) нужд</t>
  </si>
  <si>
    <t>951 0104 1010025300 240</t>
  </si>
  <si>
    <t>Прочая закупка товаров, работ и услуг для обеспечения государственных (муниципальных) нужд</t>
  </si>
  <si>
    <t>951 0104 1010025300 244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</si>
  <si>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</si>
  <si>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951 0104 1220000110 100</t>
  </si>
  <si>
    <t>Расходы на выплаты персоналу государственных (муниципальных) органов</t>
  </si>
  <si>
    <t>951 0104 1220000110 120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</si>
  <si>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</si>
  <si>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</si>
  <si>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</si>
  <si>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</si>
  <si>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</si>
  <si>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</si>
  <si>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951 0104 1220000190 100</t>
  </si>
  <si>
    <t>951 0104 1220000190 120</t>
  </si>
  <si>
    <t>951 0104 1220000190 122</t>
  </si>
  <si>
    <t>951 0104 1220000190 200</t>
  </si>
  <si>
    <t>951 0104 1220000190 240</t>
  </si>
  <si>
    <t>951 0104 1220000190 244</t>
  </si>
  <si>
    <t>закупка энергетических ресурсов</t>
  </si>
  <si>
    <t>951 0104 1220000190 247</t>
  </si>
  <si>
    <t>951 0104 1220072390 200</t>
  </si>
  <si>
    <t>951 0104 1220072390 240</t>
  </si>
  <si>
    <t>951 0104 1220072390 244</t>
  </si>
  <si>
    <t>Межбюджетные трансферты</t>
  </si>
  <si>
    <t>951 0104 1220085120 500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</si>
  <si>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</si>
  <si>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</si>
  <si>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</si>
  <si>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951 0106 9990085120 500</t>
  </si>
  <si>
    <t>951 0106 9990085120 540</t>
  </si>
  <si>
    <t>Резервные фонды</t>
  </si>
  <si>
    <t>951 0111 0000000000 000</t>
  </si>
  <si>
    <t>Иные бюджетные ассигнования</t>
  </si>
  <si>
    <t>951 0111 9910090100 800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</si>
  <si>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</si>
  <si>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</si>
  <si>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</si>
  <si>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</si>
  <si>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951 0113 0810025240 200</t>
  </si>
  <si>
    <t>951 0113 0810025240 240</t>
  </si>
  <si>
    <t>951 0113 0810025240 244</t>
  </si>
  <si>
    <t>951 0113 0820099990 200</t>
  </si>
  <si>
    <t>951 0113 0820099990 240</t>
  </si>
  <si>
    <t>951 0113 0820099990 244</t>
  </si>
  <si>
    <t>951 0113 1220025360 200</t>
  </si>
  <si>
    <t>951 0113 1220025360 240</t>
  </si>
  <si>
    <t>951 0113 1220025360 244</t>
  </si>
  <si>
    <t>951 0113 1220099990 800</t>
  </si>
  <si>
    <t>Уплата налогов, сборов и иных платежей</t>
  </si>
  <si>
    <t>951 0113 1220099990 850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</si>
  <si>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</si>
  <si>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</si>
  <si>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</si>
  <si>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</si>
  <si>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</si>
  <si>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</si>
  <si>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</si>
  <si>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</si>
  <si>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</si>
  <si>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</si>
  <si>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951 0203 1220051180 100</t>
  </si>
  <si>
    <t>951 0203 1220051180 120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</si>
  <si>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</si>
  <si>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</si>
  <si>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</si>
  <si>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</si>
  <si>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</si>
  <si>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</si>
  <si>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951 0310 0910025270 200</t>
  </si>
  <si>
    <t>951 0310 0910025270 240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</si>
  <si>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</si>
  <si>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</si>
  <si>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</si>
  <si>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</si>
  <si>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</si>
  <si>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951 0406 0520025370 200</t>
  </si>
  <si>
    <t>951 0406 0520025370 240</t>
  </si>
  <si>
    <t>951 0406 0520025370 244</t>
  </si>
  <si>
    <t>Дорожное хозяйство (дорожные фонды)</t>
  </si>
  <si>
    <t>951 0409 0000000000 000</t>
  </si>
  <si>
    <t>951 0409 0610085130 200</t>
  </si>
  <si>
    <t>951 0409 0610085130 240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</si>
  <si>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</si>
  <si>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</si>
  <si>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</si>
  <si>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</si>
  <si>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</si>
  <si>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951 0502 0510085230 200</t>
  </si>
  <si>
    <t>951 0502 0510085230 240</t>
  </si>
  <si>
    <t>951 0502 0510085230 244</t>
  </si>
  <si>
    <t>951 0502 0520025340 200</t>
  </si>
  <si>
    <t>951 0502 0520025340 240</t>
  </si>
  <si>
    <t>951 0502 0520025340 244</t>
  </si>
  <si>
    <t>Благоустройство</t>
  </si>
  <si>
    <t>951 0503 0000000000 000</t>
  </si>
  <si>
    <t>951 0503 0510025080 200</t>
  </si>
  <si>
    <t>951 0503 0510025080 240</t>
  </si>
  <si>
    <t>951 0503 0510025080 244</t>
  </si>
  <si>
    <t>951 0503 0510025080 247</t>
  </si>
  <si>
    <t>951 0503 0510025100 200</t>
  </si>
  <si>
    <t>951 0503 0510025100 240</t>
  </si>
  <si>
    <t>951 0503 0510025100 244</t>
  </si>
  <si>
    <t>951 0503 0510025110 200</t>
  </si>
  <si>
    <t>951 0503 0510025110 240</t>
  </si>
  <si>
    <t>951 0503 0510025110 244</t>
  </si>
  <si>
    <t>951 0503 0510099990 200</t>
  </si>
  <si>
    <t>951 0503 0510099990 240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</si>
  <si>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</si>
  <si>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</si>
  <si>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</si>
  <si>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</si>
  <si>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</si>
  <si>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951 0705 1210025320 200</t>
  </si>
  <si>
    <t>951 0705 1210025320 240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</si>
  <si>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</si>
  <si>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</si>
  <si>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</si>
  <si>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</si>
  <si>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</si>
  <si>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Предоставление субсидий бюджетным, автономным учреждениям и иным некоммерческим организациям</t>
  </si>
  <si>
    <t>951 0801 0310000590 600</t>
  </si>
  <si>
    <t>Субсидии бюджетным учреждениям</t>
  </si>
  <si>
    <t>951 0801 0310000590 610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</si>
  <si>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</si>
  <si>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</si>
  <si>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</si>
  <si>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</si>
  <si>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</si>
  <si>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</si>
  <si>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Социальное обеспечение и иные выплаты населению</t>
  </si>
  <si>
    <t>951 1001 0110025010 300</t>
  </si>
  <si>
    <t>Публичные нормативные социальные выплаты гражданам</t>
  </si>
  <si>
    <t>951 1001 0110025010 310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</si>
  <si>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</si>
  <si>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</si>
  <si>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</si>
  <si>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</si>
  <si>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</si>
  <si>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</si>
  <si>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</si>
  <si>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</si>
  <si>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</si>
  <si>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</si>
  <si>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</si>
  <si>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</si>
  <si>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</si>
  <si>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</si>
  <si>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</si>
  <si>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</si>
  <si>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</si>
  <si>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</si>
  <si>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</si>
  <si>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</si>
  <si>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</si>
  <si>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</si>
  <si>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</si>
  <si>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</si>
  <si>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</si>
  <si>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</si>
  <si>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</si>
  <si>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</si>
  <si>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</si>
  <si>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</si>
  <si>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</si>
  <si>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</si>
  <si>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</si>
  <si>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</si>
  <si>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</si>
  <si>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</si>
  <si>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</si>
  <si>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</si>
  <si>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</si>
  <si>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</si>
  <si>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</si>
  <si>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</si>
  <si>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</si>
  <si>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</si>
  <si>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</si>
  <si>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</si>
  <si>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</si>
  <si>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</si>
  <si>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</si>
  <si>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</si>
  <si>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</si>
  <si>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</si>
  <si>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</si>
  <si>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</si>
  <si>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</si>
  <si>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"3"   июля  2023 г.</t>
  </si>
  <si>
    <t>Руководитель                              Е.А.Мутилина</t>
  </si>
  <si>
    <t>Главный специалист                    Н.Н.Зеленькова</t>
  </si>
  <si>
    <t>Руководитель финансово-экономической службы                                  Н.Н.Зеленькова</t>
  </si>
  <si>
    <t>на 01.08.2023 г.</t>
  </si>
  <si>
    <t>Прочие межбюджетные трансферты,передаваемые бюджетам</t>
  </si>
  <si>
    <t>Прочие межбюджетные трансферты,передаваемые бюджетам сельских поселений</t>
  </si>
  <si>
    <t>951 20249999000000150</t>
  </si>
  <si>
    <t>951 20249999100000150</t>
  </si>
  <si>
    <t>951 20805000100000150</t>
  </si>
  <si>
    <t>Перечисления из бюджета сельских поселений (в бюджеты поселений)для осуществления возврата (зачета) излишне уплаченных или излишне взысканных сумм налогов,сборов и  иных платежей,а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</si>
  <si>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бюджетным учреждениям на иные цели</t>
  </si>
  <si>
    <t>951 0801 0310086100 612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</si>
</sst>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31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36" xfId="0" applyFont="1" applyBorder="1" applyAlignment="1" applyProtection="1">
      <alignment horizontal="left" wrapText="1"/>
      <protection/>
    </xf>
    <xf numFmtId="0" fontId="4" fillId="0" borderId="36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center" vertical="top"/>
      <protection/>
    </xf>
    <xf numFmtId="49" fontId="2" fillId="0" borderId="30" xfId="0" applyNumberFormat="1" applyFont="1" applyBorder="1" applyAlignment="1" applyProtection="1">
      <alignment horizontal="center" vertical="top"/>
      <protection/>
    </xf>
    <xf numFmtId="49" fontId="2" fillId="0" borderId="31" xfId="0" applyNumberFormat="1" applyFont="1" applyBorder="1" applyAlignment="1" applyProtection="1">
      <alignment horizontal="center" vertical="top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PageLayoutView="0" workbookViewId="0" topLeftCell="A7">
      <selection activeCell="F22" sqref="F22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63" t="s">
        <v>0</v>
      </c>
      <c r="B1" s="63"/>
      <c r="C1" s="63"/>
      <c r="D1" s="63"/>
      <c r="E1" s="63"/>
      <c r="F1" s="63"/>
      <c r="G1" s="63"/>
      <c r="H1" s="63"/>
      <c r="I1" s="1"/>
      <c r="J1" s="1"/>
    </row>
    <row r="2" spans="1:10" ht="16.5" customHeight="1">
      <c r="A2" s="63" t="s">
        <v>1</v>
      </c>
      <c r="B2" s="63"/>
      <c r="C2" s="63"/>
      <c r="D2" s="63"/>
      <c r="E2" s="63"/>
      <c r="F2" s="63"/>
      <c r="G2" s="63"/>
      <c r="H2" s="63"/>
      <c r="I2" s="2"/>
      <c r="J2" s="3"/>
    </row>
    <row r="3" spans="1:10" ht="16.5" customHeight="1">
      <c r="A3" s="63" t="s">
        <v>2</v>
      </c>
      <c r="B3" s="63"/>
      <c r="C3" s="63"/>
      <c r="D3" s="63"/>
      <c r="E3" s="63"/>
      <c r="F3" s="63"/>
      <c r="G3" s="63"/>
      <c r="H3" s="63"/>
      <c r="I3" s="4"/>
      <c r="J3" s="5" t="s">
        <v>3</v>
      </c>
    </row>
    <row r="4" spans="1:10" ht="16.5" customHeight="1">
      <c r="A4" s="63" t="s">
        <v>4</v>
      </c>
      <c r="B4" s="63"/>
      <c r="C4" s="63"/>
      <c r="D4" s="63"/>
      <c r="E4" s="63"/>
      <c r="F4" s="63"/>
      <c r="G4" s="63"/>
      <c r="H4" s="63"/>
      <c r="I4" s="6" t="s">
        <v>5</v>
      </c>
      <c r="J4" s="7" t="s">
        <v>6</v>
      </c>
    </row>
    <row r="5" spans="1:10" ht="12.75">
      <c r="A5" s="78" t="s">
        <v>341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8</v>
      </c>
    </row>
    <row r="6" spans="1:10" ht="30.75" customHeight="1">
      <c r="A6" s="64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75" customHeight="1">
      <c r="A7" s="64"/>
      <c r="B7" s="65" t="s">
        <v>17</v>
      </c>
      <c r="C7" s="66"/>
      <c r="D7" s="66"/>
      <c r="E7" s="66"/>
      <c r="F7" s="66"/>
      <c r="G7" s="66"/>
      <c r="H7" s="66"/>
      <c r="I7" s="9" t="s">
        <v>11</v>
      </c>
      <c r="J7" s="12" t="s">
        <v>22</v>
      </c>
    </row>
    <row r="8" spans="1:10" ht="12.75">
      <c r="A8" s="9" t="s">
        <v>12</v>
      </c>
      <c r="B8" s="79" t="s">
        <v>18</v>
      </c>
      <c r="C8" s="79"/>
      <c r="D8" s="79"/>
      <c r="E8" s="79"/>
      <c r="F8" s="79"/>
      <c r="G8" s="79"/>
      <c r="H8" s="79"/>
      <c r="I8" s="9" t="s">
        <v>13</v>
      </c>
      <c r="J8" s="12" t="s">
        <v>23</v>
      </c>
    </row>
    <row r="9" spans="1:10" ht="12.75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5" customHeight="1">
      <c r="A11" s="63" t="s">
        <v>16</v>
      </c>
      <c r="B11" s="63"/>
      <c r="C11" s="63"/>
      <c r="D11" s="63"/>
      <c r="E11" s="63"/>
      <c r="F11" s="63"/>
      <c r="G11" s="63"/>
      <c r="H11" s="63"/>
      <c r="I11" s="63"/>
      <c r="J11" s="16"/>
    </row>
    <row r="12" spans="1:10" ht="13.5" customHeight="1">
      <c r="A12" s="57" t="s">
        <v>24</v>
      </c>
      <c r="B12" s="60" t="s">
        <v>25</v>
      </c>
      <c r="C12" s="72" t="s">
        <v>26</v>
      </c>
      <c r="D12" s="73"/>
      <c r="E12" s="71" t="s">
        <v>27</v>
      </c>
      <c r="F12" s="54" t="s">
        <v>28</v>
      </c>
      <c r="G12" s="55"/>
      <c r="H12" s="55"/>
      <c r="I12" s="56"/>
      <c r="J12" s="45" t="s">
        <v>29</v>
      </c>
    </row>
    <row r="13" spans="1:10" ht="9.75" customHeight="1">
      <c r="A13" s="58"/>
      <c r="B13" s="61"/>
      <c r="C13" s="74"/>
      <c r="D13" s="75"/>
      <c r="E13" s="69"/>
      <c r="F13" s="51" t="s">
        <v>30</v>
      </c>
      <c r="G13" s="51" t="s">
        <v>31</v>
      </c>
      <c r="H13" s="51" t="s">
        <v>32</v>
      </c>
      <c r="I13" s="48" t="s">
        <v>33</v>
      </c>
      <c r="J13" s="46"/>
    </row>
    <row r="14" spans="1:10" ht="9.75" customHeight="1">
      <c r="A14" s="58"/>
      <c r="B14" s="61"/>
      <c r="C14" s="74"/>
      <c r="D14" s="75"/>
      <c r="E14" s="69"/>
      <c r="F14" s="69"/>
      <c r="G14" s="52"/>
      <c r="H14" s="52"/>
      <c r="I14" s="49"/>
      <c r="J14" s="46"/>
    </row>
    <row r="15" spans="1:10" ht="9.75" customHeight="1">
      <c r="A15" s="58"/>
      <c r="B15" s="61"/>
      <c r="C15" s="74"/>
      <c r="D15" s="75"/>
      <c r="E15" s="69"/>
      <c r="F15" s="69"/>
      <c r="G15" s="52"/>
      <c r="H15" s="52"/>
      <c r="I15" s="49"/>
      <c r="J15" s="46"/>
    </row>
    <row r="16" spans="1:10" ht="9.75" customHeight="1">
      <c r="A16" s="58"/>
      <c r="B16" s="61"/>
      <c r="C16" s="74"/>
      <c r="D16" s="75"/>
      <c r="E16" s="69"/>
      <c r="F16" s="69"/>
      <c r="G16" s="52"/>
      <c r="H16" s="52"/>
      <c r="I16" s="49"/>
      <c r="J16" s="46"/>
    </row>
    <row r="17" spans="1:10" ht="9.75" customHeight="1">
      <c r="A17" s="58"/>
      <c r="B17" s="61"/>
      <c r="C17" s="74"/>
      <c r="D17" s="75"/>
      <c r="E17" s="69"/>
      <c r="F17" s="69"/>
      <c r="G17" s="52"/>
      <c r="H17" s="52"/>
      <c r="I17" s="49"/>
      <c r="J17" s="46"/>
    </row>
    <row r="18" spans="1:10" ht="19.5" customHeight="1">
      <c r="A18" s="59"/>
      <c r="B18" s="62"/>
      <c r="C18" s="76"/>
      <c r="D18" s="77"/>
      <c r="E18" s="70"/>
      <c r="F18" s="70"/>
      <c r="G18" s="53"/>
      <c r="H18" s="53"/>
      <c r="I18" s="50"/>
      <c r="J18" s="47"/>
    </row>
    <row r="19" spans="1:10" ht="14.25" customHeight="1">
      <c r="A19" s="17">
        <v>1</v>
      </c>
      <c r="B19" s="18">
        <v>2</v>
      </c>
      <c r="C19" s="67">
        <v>3</v>
      </c>
      <c r="D19" s="68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12.75">
      <c r="A20" s="23" t="s">
        <v>40</v>
      </c>
      <c r="B20" s="24" t="s">
        <v>41</v>
      </c>
      <c r="C20" s="43" t="s">
        <v>43</v>
      </c>
      <c r="D20" s="44"/>
      <c r="E20" s="25">
        <f>E22+E50</f>
        <v>13885600</v>
      </c>
      <c r="F20" s="25">
        <f>F22+F50</f>
        <v>8374799.399999999</v>
      </c>
      <c r="G20" s="25" t="s">
        <v>42</v>
      </c>
      <c r="H20" s="25" t="s">
        <v>42</v>
      </c>
      <c r="I20" s="25">
        <f>F20</f>
        <v>8374799.399999999</v>
      </c>
      <c r="J20" s="25"/>
    </row>
    <row r="21" spans="1:10" ht="12.75">
      <c r="A21" s="26" t="s">
        <v>45</v>
      </c>
      <c r="B21" s="27"/>
      <c r="C21" s="41"/>
      <c r="D21" s="42"/>
      <c r="E21" s="28"/>
      <c r="F21" s="28"/>
      <c r="G21" s="28"/>
      <c r="H21" s="28"/>
      <c r="I21" s="28"/>
      <c r="J21" s="28"/>
    </row>
    <row r="22" spans="1:10" ht="12.75">
      <c r="A22" s="26" t="s">
        <v>46</v>
      </c>
      <c r="B22" s="27" t="s">
        <v>41</v>
      </c>
      <c r="C22" s="41" t="s">
        <v>47</v>
      </c>
      <c r="D22" s="42"/>
      <c r="E22" s="28">
        <f>E23+E30+E34+E43+E47</f>
        <v>3559100</v>
      </c>
      <c r="F22" s="28">
        <f>F23+F30+F34+F43</f>
        <v>1535888.51</v>
      </c>
      <c r="G22" s="28" t="s">
        <v>42</v>
      </c>
      <c r="H22" s="28" t="s">
        <v>42</v>
      </c>
      <c r="I22" s="28">
        <f>F22</f>
        <v>1535888.51</v>
      </c>
      <c r="J22" s="28">
        <f>E22-F22</f>
        <v>2023211.49</v>
      </c>
    </row>
    <row r="23" spans="1:10" ht="12.75">
      <c r="A23" s="26" t="s">
        <v>48</v>
      </c>
      <c r="B23" s="27" t="s">
        <v>41</v>
      </c>
      <c r="C23" s="41" t="s">
        <v>49</v>
      </c>
      <c r="D23" s="42"/>
      <c r="E23" s="28">
        <v>663100</v>
      </c>
      <c r="F23" s="28">
        <f>F24</f>
        <v>309685.66000000003</v>
      </c>
      <c r="G23" s="28" t="s">
        <v>42</v>
      </c>
      <c r="H23" s="28" t="s">
        <v>42</v>
      </c>
      <c r="I23" s="28">
        <f>F23</f>
        <v>309685.66000000003</v>
      </c>
      <c r="J23" s="28">
        <f>E23-F23</f>
        <v>353414.33999999997</v>
      </c>
    </row>
    <row r="24" spans="1:10" ht="12.75">
      <c r="A24" s="26" t="s">
        <v>50</v>
      </c>
      <c r="B24" s="27" t="s">
        <v>41</v>
      </c>
      <c r="C24" s="41" t="s">
        <v>51</v>
      </c>
      <c r="D24" s="42"/>
      <c r="E24" s="28">
        <v>663100</v>
      </c>
      <c r="F24" s="28">
        <f>F25+F28</f>
        <v>309685.66000000003</v>
      </c>
      <c r="G24" s="28" t="s">
        <v>42</v>
      </c>
      <c r="H24" s="28" t="s">
        <v>42</v>
      </c>
      <c r="I24" s="28">
        <f>F24</f>
        <v>309685.66000000003</v>
      </c>
      <c r="J24" s="28">
        <f>FIO-F24</f>
        <v>353414.33999999997</v>
      </c>
    </row>
    <row r="25" spans="1:10" ht="98.25" customHeight="1">
      <c r="A25" s="29" t="s">
        <v>52</v>
      </c>
      <c r="B25" s="27" t="s">
        <v>41</v>
      </c>
      <c r="C25" s="41" t="s">
        <v>53</v>
      </c>
      <c r="D25" s="42"/>
      <c r="E25" s="28">
        <v>663100</v>
      </c>
      <c r="F25" s="28">
        <f>F26+F27</f>
        <v>307696.97000000003</v>
      </c>
      <c r="G25" s="28" t="s">
        <v>42</v>
      </c>
      <c r="H25" s="28" t="s">
        <v>42</v>
      </c>
      <c r="I25" s="28">
        <f>F25</f>
        <v>307696.97000000003</v>
      </c>
      <c r="J25" s="28">
        <v>413122.31</v>
      </c>
    </row>
    <row r="26" spans="1:10" ht="135" customHeight="1">
      <c r="A26" s="29" t="s">
        <v>54</v>
      </c>
      <c r="B26" s="27" t="s">
        <v>41</v>
      </c>
      <c r="C26" s="41" t="s">
        <v>55</v>
      </c>
      <c r="D26" s="42"/>
      <c r="E26" s="28" t="s">
        <v>42</v>
      </c>
      <c r="F26" s="28">
        <v>307736.33</v>
      </c>
      <c r="G26" s="28" t="s">
        <v>42</v>
      </c>
      <c r="H26" s="28" t="s">
        <v>42</v>
      </c>
      <c r="I26" s="28">
        <v>307736.33</v>
      </c>
      <c r="J26" s="28" t="s">
        <v>42</v>
      </c>
    </row>
    <row r="27" spans="1:10" ht="123" customHeight="1">
      <c r="A27" s="29" t="s">
        <v>56</v>
      </c>
      <c r="B27" s="27" t="s">
        <v>41</v>
      </c>
      <c r="C27" s="41" t="s">
        <v>57</v>
      </c>
      <c r="D27" s="42"/>
      <c r="E27" s="28" t="s">
        <v>42</v>
      </c>
      <c r="F27" s="28">
        <v>-39.36</v>
      </c>
      <c r="G27" s="28" t="s">
        <v>42</v>
      </c>
      <c r="H27" s="28" t="s">
        <v>42</v>
      </c>
      <c r="I27" s="28">
        <v>-39.36</v>
      </c>
      <c r="J27" s="28" t="s">
        <v>42</v>
      </c>
    </row>
    <row r="28" spans="1:10" ht="48.75" customHeight="1">
      <c r="A28" s="26" t="s">
        <v>58</v>
      </c>
      <c r="B28" s="27" t="s">
        <v>41</v>
      </c>
      <c r="C28" s="41" t="s">
        <v>59</v>
      </c>
      <c r="D28" s="42"/>
      <c r="E28" s="28" t="s">
        <v>42</v>
      </c>
      <c r="F28" s="28">
        <v>1988.69</v>
      </c>
      <c r="G28" s="28" t="s">
        <v>42</v>
      </c>
      <c r="H28" s="28" t="s">
        <v>42</v>
      </c>
      <c r="I28" s="28">
        <v>1988.69</v>
      </c>
      <c r="J28" s="28" t="s">
        <v>42</v>
      </c>
    </row>
    <row r="29" spans="1:10" ht="73.5" customHeight="1">
      <c r="A29" s="26" t="s">
        <v>60</v>
      </c>
      <c r="B29" s="27" t="s">
        <v>41</v>
      </c>
      <c r="C29" s="41" t="s">
        <v>61</v>
      </c>
      <c r="D29" s="42"/>
      <c r="E29" s="28" t="s">
        <v>42</v>
      </c>
      <c r="F29" s="28">
        <v>1988.69</v>
      </c>
      <c r="G29" s="28" t="s">
        <v>42</v>
      </c>
      <c r="H29" s="28" t="s">
        <v>42</v>
      </c>
      <c r="I29" s="28">
        <v>1988.69</v>
      </c>
      <c r="J29" s="28" t="s">
        <v>42</v>
      </c>
    </row>
    <row r="30" spans="1:10" ht="12.75">
      <c r="A30" s="26" t="s">
        <v>62</v>
      </c>
      <c r="B30" s="27" t="s">
        <v>41</v>
      </c>
      <c r="C30" s="41" t="s">
        <v>63</v>
      </c>
      <c r="D30" s="42"/>
      <c r="E30" s="28">
        <v>319000</v>
      </c>
      <c r="F30" s="28">
        <v>204218.8</v>
      </c>
      <c r="G30" s="28" t="s">
        <v>42</v>
      </c>
      <c r="H30" s="28" t="s">
        <v>42</v>
      </c>
      <c r="I30" s="28">
        <v>204218.8</v>
      </c>
      <c r="J30" s="28">
        <v>114781.2</v>
      </c>
    </row>
    <row r="31" spans="1:10" ht="12.75">
      <c r="A31" s="26" t="s">
        <v>64</v>
      </c>
      <c r="B31" s="27" t="s">
        <v>41</v>
      </c>
      <c r="C31" s="41" t="s">
        <v>65</v>
      </c>
      <c r="D31" s="42"/>
      <c r="E31" s="28">
        <v>319000</v>
      </c>
      <c r="F31" s="28">
        <v>204218.8</v>
      </c>
      <c r="G31" s="28" t="s">
        <v>42</v>
      </c>
      <c r="H31" s="28" t="s">
        <v>42</v>
      </c>
      <c r="I31" s="28">
        <v>204218.8</v>
      </c>
      <c r="J31" s="28">
        <v>114781.2</v>
      </c>
    </row>
    <row r="32" spans="1:10" ht="12.75">
      <c r="A32" s="26" t="s">
        <v>64</v>
      </c>
      <c r="B32" s="27" t="s">
        <v>41</v>
      </c>
      <c r="C32" s="41" t="s">
        <v>66</v>
      </c>
      <c r="D32" s="42"/>
      <c r="E32" s="28">
        <v>319000</v>
      </c>
      <c r="F32" s="28">
        <v>204218.8</v>
      </c>
      <c r="G32" s="28" t="s">
        <v>42</v>
      </c>
      <c r="H32" s="28" t="s">
        <v>42</v>
      </c>
      <c r="I32" s="28">
        <v>204218.8</v>
      </c>
      <c r="J32" s="28">
        <v>114781.2</v>
      </c>
    </row>
    <row r="33" spans="1:10" ht="48.75" customHeight="1">
      <c r="A33" s="26" t="s">
        <v>67</v>
      </c>
      <c r="B33" s="27" t="s">
        <v>41</v>
      </c>
      <c r="C33" s="41" t="s">
        <v>68</v>
      </c>
      <c r="D33" s="42"/>
      <c r="E33" s="28" t="s">
        <v>42</v>
      </c>
      <c r="F33" s="28">
        <v>204218.8</v>
      </c>
      <c r="G33" s="28" t="s">
        <v>42</v>
      </c>
      <c r="H33" s="28" t="s">
        <v>42</v>
      </c>
      <c r="I33" s="28">
        <v>204218.8</v>
      </c>
      <c r="J33" s="28" t="s">
        <v>42</v>
      </c>
    </row>
    <row r="34" spans="1:10" ht="12.75">
      <c r="A34" s="26" t="s">
        <v>69</v>
      </c>
      <c r="B34" s="27" t="s">
        <v>41</v>
      </c>
      <c r="C34" s="41" t="s">
        <v>70</v>
      </c>
      <c r="D34" s="42"/>
      <c r="E34" s="28">
        <v>2557900</v>
      </c>
      <c r="F34" s="28">
        <f>F35+F38</f>
        <v>1019194.0499999999</v>
      </c>
      <c r="G34" s="28" t="s">
        <v>42</v>
      </c>
      <c r="H34" s="28" t="s">
        <v>42</v>
      </c>
      <c r="I34" s="28">
        <f>F34</f>
        <v>1019194.0499999999</v>
      </c>
      <c r="J34" s="28">
        <f>E34-F34</f>
        <v>1538705.9500000002</v>
      </c>
    </row>
    <row r="35" spans="1:10" ht="12.75">
      <c r="A35" s="26" t="s">
        <v>71</v>
      </c>
      <c r="B35" s="27" t="s">
        <v>41</v>
      </c>
      <c r="C35" s="41" t="s">
        <v>72</v>
      </c>
      <c r="D35" s="42"/>
      <c r="E35" s="28">
        <v>126700</v>
      </c>
      <c r="F35" s="28">
        <v>14421.69</v>
      </c>
      <c r="G35" s="28" t="s">
        <v>42</v>
      </c>
      <c r="H35" s="28" t="s">
        <v>42</v>
      </c>
      <c r="I35" s="28">
        <f>F35</f>
        <v>14421.69</v>
      </c>
      <c r="J35" s="28">
        <f>E35-F35</f>
        <v>112278.31</v>
      </c>
    </row>
    <row r="36" spans="1:10" ht="48.75" customHeight="1">
      <c r="A36" s="26" t="s">
        <v>73</v>
      </c>
      <c r="B36" s="27" t="s">
        <v>41</v>
      </c>
      <c r="C36" s="41" t="s">
        <v>74</v>
      </c>
      <c r="D36" s="42"/>
      <c r="E36" s="28">
        <v>126700</v>
      </c>
      <c r="F36" s="28">
        <v>14421.69</v>
      </c>
      <c r="G36" s="28" t="s">
        <v>42</v>
      </c>
      <c r="H36" s="28" t="s">
        <v>42</v>
      </c>
      <c r="I36" s="28">
        <f>F36</f>
        <v>14421.69</v>
      </c>
      <c r="J36" s="28">
        <f>E36-F36</f>
        <v>112278.31</v>
      </c>
    </row>
    <row r="37" spans="1:10" ht="73.5" customHeight="1">
      <c r="A37" s="26" t="s">
        <v>75</v>
      </c>
      <c r="B37" s="27" t="s">
        <v>41</v>
      </c>
      <c r="C37" s="41" t="s">
        <v>76</v>
      </c>
      <c r="D37" s="42"/>
      <c r="E37" s="28" t="s">
        <v>42</v>
      </c>
      <c r="F37" s="28">
        <v>14421.69</v>
      </c>
      <c r="G37" s="28" t="s">
        <v>42</v>
      </c>
      <c r="H37" s="28" t="s">
        <v>42</v>
      </c>
      <c r="I37" s="28">
        <f>F37</f>
        <v>14421.69</v>
      </c>
      <c r="J37" s="28" t="s">
        <v>42</v>
      </c>
    </row>
    <row r="38" spans="1:10" ht="12.75">
      <c r="A38" s="26" t="s">
        <v>77</v>
      </c>
      <c r="B38" s="27" t="s">
        <v>41</v>
      </c>
      <c r="C38" s="41" t="s">
        <v>78</v>
      </c>
      <c r="D38" s="42"/>
      <c r="E38" s="28">
        <v>2431200</v>
      </c>
      <c r="F38" s="28">
        <f>F39+F41</f>
        <v>1004772.36</v>
      </c>
      <c r="G38" s="28" t="s">
        <v>42</v>
      </c>
      <c r="H38" s="28" t="s">
        <v>42</v>
      </c>
      <c r="I38" s="28">
        <f>F38</f>
        <v>1004772.36</v>
      </c>
      <c r="J38" s="28">
        <f>E38-F38</f>
        <v>1426427.6400000001</v>
      </c>
    </row>
    <row r="39" spans="1:10" ht="12.75">
      <c r="A39" s="26" t="s">
        <v>79</v>
      </c>
      <c r="B39" s="27" t="s">
        <v>41</v>
      </c>
      <c r="C39" s="41" t="s">
        <v>80</v>
      </c>
      <c r="D39" s="42"/>
      <c r="E39" s="28">
        <v>724700</v>
      </c>
      <c r="F39" s="28">
        <f>F40</f>
        <v>873891.49</v>
      </c>
      <c r="G39" s="28" t="s">
        <v>42</v>
      </c>
      <c r="H39" s="28" t="s">
        <v>42</v>
      </c>
      <c r="I39" s="28">
        <f>F39</f>
        <v>873891.49</v>
      </c>
      <c r="J39" s="28">
        <f>E39-F39</f>
        <v>-149191.49</v>
      </c>
    </row>
    <row r="40" spans="1:10" ht="36.75" customHeight="1">
      <c r="A40" s="26" t="s">
        <v>81</v>
      </c>
      <c r="B40" s="27" t="s">
        <v>41</v>
      </c>
      <c r="C40" s="41" t="s">
        <v>82</v>
      </c>
      <c r="D40" s="42"/>
      <c r="E40" s="28">
        <v>724700</v>
      </c>
      <c r="F40" s="28">
        <v>873891.49</v>
      </c>
      <c r="G40" s="28" t="s">
        <v>42</v>
      </c>
      <c r="H40" s="28" t="s">
        <v>42</v>
      </c>
      <c r="I40" s="28">
        <f>F40</f>
        <v>873891.49</v>
      </c>
      <c r="J40" s="28">
        <f>E40-F40</f>
        <v>-149191.49</v>
      </c>
    </row>
    <row r="41" spans="1:10" ht="12.75">
      <c r="A41" s="26" t="s">
        <v>83</v>
      </c>
      <c r="B41" s="27" t="s">
        <v>41</v>
      </c>
      <c r="C41" s="41" t="s">
        <v>84</v>
      </c>
      <c r="D41" s="42"/>
      <c r="E41" s="28">
        <v>1706500</v>
      </c>
      <c r="F41" s="28">
        <v>130880.87</v>
      </c>
      <c r="G41" s="28" t="s">
        <v>42</v>
      </c>
      <c r="H41" s="28" t="s">
        <v>42</v>
      </c>
      <c r="I41" s="28">
        <f>F41</f>
        <v>130880.87</v>
      </c>
      <c r="J41" s="28">
        <f>E41-F41</f>
        <v>1575619.13</v>
      </c>
    </row>
    <row r="42" spans="1:10" ht="36.75" customHeight="1">
      <c r="A42" s="26" t="s">
        <v>85</v>
      </c>
      <c r="B42" s="27" t="s">
        <v>41</v>
      </c>
      <c r="C42" s="41" t="s">
        <v>86</v>
      </c>
      <c r="D42" s="42"/>
      <c r="E42" s="28">
        <v>1706500</v>
      </c>
      <c r="F42" s="28">
        <v>130880.87</v>
      </c>
      <c r="G42" s="28" t="s">
        <v>42</v>
      </c>
      <c r="H42" s="28" t="s">
        <v>42</v>
      </c>
      <c r="I42" s="28">
        <f>F42</f>
        <v>130880.87</v>
      </c>
      <c r="J42" s="28">
        <f>E42-F42</f>
        <v>1575619.13</v>
      </c>
    </row>
    <row r="43" spans="1:10" ht="12.75">
      <c r="A43" s="26" t="s">
        <v>87</v>
      </c>
      <c r="B43" s="27" t="s">
        <v>41</v>
      </c>
      <c r="C43" s="41" t="s">
        <v>88</v>
      </c>
      <c r="D43" s="42"/>
      <c r="E43" s="28">
        <v>15500</v>
      </c>
      <c r="F43" s="28">
        <v>2790</v>
      </c>
      <c r="G43" s="28" t="s">
        <v>42</v>
      </c>
      <c r="H43" s="28" t="s">
        <v>42</v>
      </c>
      <c r="I43" s="28">
        <v>2790</v>
      </c>
      <c r="J43" s="28">
        <f>E43-F43</f>
        <v>12710</v>
      </c>
    </row>
    <row r="44" spans="1:10" ht="48.75" customHeight="1">
      <c r="A44" s="26" t="s">
        <v>89</v>
      </c>
      <c r="B44" s="27" t="s">
        <v>41</v>
      </c>
      <c r="C44" s="41" t="s">
        <v>90</v>
      </c>
      <c r="D44" s="42"/>
      <c r="E44" s="28">
        <v>15500</v>
      </c>
      <c r="F44" s="28">
        <v>2790</v>
      </c>
      <c r="G44" s="28" t="s">
        <v>42</v>
      </c>
      <c r="H44" s="28" t="s">
        <v>42</v>
      </c>
      <c r="I44" s="28">
        <v>2790</v>
      </c>
      <c r="J44" s="28">
        <f>E44-F44</f>
        <v>12710</v>
      </c>
    </row>
    <row r="45" spans="1:10" ht="73.5" customHeight="1">
      <c r="A45" s="26" t="s">
        <v>91</v>
      </c>
      <c r="B45" s="27" t="s">
        <v>41</v>
      </c>
      <c r="C45" s="41" t="s">
        <v>92</v>
      </c>
      <c r="D45" s="42"/>
      <c r="E45" s="28">
        <v>15500</v>
      </c>
      <c r="F45" s="28">
        <v>2790</v>
      </c>
      <c r="G45" s="28" t="s">
        <v>42</v>
      </c>
      <c r="H45" s="28" t="s">
        <v>42</v>
      </c>
      <c r="I45" s="28">
        <v>2790</v>
      </c>
      <c r="J45" s="28">
        <f>E45-F45</f>
        <v>12710</v>
      </c>
    </row>
    <row r="46" spans="1:10" ht="73.5" customHeight="1">
      <c r="A46" s="26" t="s">
        <v>91</v>
      </c>
      <c r="B46" s="27" t="s">
        <v>41</v>
      </c>
      <c r="C46" s="41" t="s">
        <v>93</v>
      </c>
      <c r="D46" s="42"/>
      <c r="E46" s="28" t="s">
        <v>42</v>
      </c>
      <c r="F46" s="28">
        <v>2790</v>
      </c>
      <c r="G46" s="28" t="s">
        <v>42</v>
      </c>
      <c r="H46" s="28" t="s">
        <v>42</v>
      </c>
      <c r="I46" s="28">
        <v>2790</v>
      </c>
      <c r="J46" s="28" t="s">
        <v>42</v>
      </c>
    </row>
    <row r="47" spans="1:10" ht="12.75">
      <c r="A47" s="26" t="s">
        <v>94</v>
      </c>
      <c r="B47" s="27" t="s">
        <v>41</v>
      </c>
      <c r="C47" s="41" t="s">
        <v>95</v>
      </c>
      <c r="D47" s="42"/>
      <c r="E47" s="28">
        <v>3600</v>
      </c>
      <c r="F47" s="28" t="s">
        <v>42</v>
      </c>
      <c r="G47" s="28" t="s">
        <v>42</v>
      </c>
      <c r="H47" s="28" t="s">
        <v>42</v>
      </c>
      <c r="I47" s="28" t="s">
        <v>42</v>
      </c>
      <c r="J47" s="28">
        <v>3600</v>
      </c>
    </row>
    <row r="48" spans="1:10" ht="36.75" customHeight="1">
      <c r="A48" s="26" t="s">
        <v>96</v>
      </c>
      <c r="B48" s="27" t="s">
        <v>41</v>
      </c>
      <c r="C48" s="41" t="s">
        <v>97</v>
      </c>
      <c r="D48" s="42"/>
      <c r="E48" s="28">
        <v>3600</v>
      </c>
      <c r="F48" s="28" t="s">
        <v>42</v>
      </c>
      <c r="G48" s="28" t="s">
        <v>42</v>
      </c>
      <c r="H48" s="28" t="s">
        <v>42</v>
      </c>
      <c r="I48" s="28" t="s">
        <v>42</v>
      </c>
      <c r="J48" s="28">
        <v>3600</v>
      </c>
    </row>
    <row r="49" spans="1:10" ht="48.75" customHeight="1">
      <c r="A49" s="26" t="s">
        <v>98</v>
      </c>
      <c r="B49" s="27" t="s">
        <v>41</v>
      </c>
      <c r="C49" s="41" t="s">
        <v>99</v>
      </c>
      <c r="D49" s="42"/>
      <c r="E49" s="28">
        <v>3600</v>
      </c>
      <c r="F49" s="28" t="s">
        <v>42</v>
      </c>
      <c r="G49" s="28" t="s">
        <v>42</v>
      </c>
      <c r="H49" s="28" t="s">
        <v>42</v>
      </c>
      <c r="I49" s="28" t="s">
        <v>42</v>
      </c>
      <c r="J49" s="28">
        <v>3600</v>
      </c>
    </row>
    <row r="50" spans="1:10" ht="12.75">
      <c r="A50" s="26" t="s">
        <v>100</v>
      </c>
      <c r="B50" s="27" t="s">
        <v>41</v>
      </c>
      <c r="C50" s="41" t="s">
        <v>101</v>
      </c>
      <c r="D50" s="42"/>
      <c r="E50" s="28">
        <f>E52+E57+E62</f>
        <v>10326500</v>
      </c>
      <c r="F50" s="28">
        <f>F52+F57+F62+F67</f>
        <v>6838910.89</v>
      </c>
      <c r="G50" s="28" t="s">
        <v>42</v>
      </c>
      <c r="H50" s="28" t="s">
        <v>42</v>
      </c>
      <c r="I50" s="28">
        <f>F50</f>
        <v>6838910.89</v>
      </c>
      <c r="J50" s="28">
        <f>E50-F50</f>
        <v>3487589.1100000003</v>
      </c>
    </row>
    <row r="51" spans="1:10" ht="36.75" customHeight="1">
      <c r="A51" s="26" t="s">
        <v>102</v>
      </c>
      <c r="B51" s="27" t="s">
        <v>41</v>
      </c>
      <c r="C51" s="41" t="s">
        <v>103</v>
      </c>
      <c r="D51" s="42"/>
      <c r="E51" s="28">
        <f>E50</f>
        <v>10326500</v>
      </c>
      <c r="F51" s="28">
        <f>F50</f>
        <v>6838910.89</v>
      </c>
      <c r="G51" s="28" t="s">
        <v>42</v>
      </c>
      <c r="H51" s="28" t="s">
        <v>42</v>
      </c>
      <c r="I51" s="28">
        <f>F51</f>
        <v>6838910.89</v>
      </c>
      <c r="J51" s="28">
        <f>E51-F51</f>
        <v>3487589.1100000003</v>
      </c>
    </row>
    <row r="52" spans="1:10" ht="24" customHeight="1">
      <c r="A52" s="26" t="s">
        <v>104</v>
      </c>
      <c r="B52" s="27" t="s">
        <v>41</v>
      </c>
      <c r="C52" s="41" t="s">
        <v>105</v>
      </c>
      <c r="D52" s="42"/>
      <c r="E52" s="28">
        <v>7566900</v>
      </c>
      <c r="F52" s="28">
        <f>F53+F55</f>
        <v>5628000</v>
      </c>
      <c r="G52" s="28" t="s">
        <v>42</v>
      </c>
      <c r="H52" s="28" t="s">
        <v>42</v>
      </c>
      <c r="I52" s="28">
        <f>F52</f>
        <v>5628000</v>
      </c>
      <c r="J52" s="28">
        <f>E52-F52</f>
        <v>1938900</v>
      </c>
    </row>
    <row r="53" spans="1:10" ht="24" customHeight="1">
      <c r="A53" s="26" t="s">
        <v>106</v>
      </c>
      <c r="B53" s="27" t="s">
        <v>41</v>
      </c>
      <c r="C53" s="41" t="s">
        <v>107</v>
      </c>
      <c r="D53" s="42"/>
      <c r="E53" s="28">
        <v>6442100</v>
      </c>
      <c r="F53" s="28">
        <v>5467700</v>
      </c>
      <c r="G53" s="28" t="s">
        <v>42</v>
      </c>
      <c r="H53" s="28" t="s">
        <v>42</v>
      </c>
      <c r="I53" s="28">
        <f>F53</f>
        <v>5467700</v>
      </c>
      <c r="J53" s="28">
        <f>E53-F53</f>
        <v>974400</v>
      </c>
    </row>
    <row r="54" spans="1:10" ht="36.75" customHeight="1">
      <c r="A54" s="26" t="s">
        <v>108</v>
      </c>
      <c r="B54" s="27" t="s">
        <v>41</v>
      </c>
      <c r="C54" s="41" t="s">
        <v>109</v>
      </c>
      <c r="D54" s="42"/>
      <c r="E54" s="28">
        <v>6442100</v>
      </c>
      <c r="F54" s="28">
        <v>5467700</v>
      </c>
      <c r="G54" s="28" t="s">
        <v>42</v>
      </c>
      <c r="H54" s="28" t="s">
        <v>42</v>
      </c>
      <c r="I54" s="28">
        <f>F54</f>
        <v>5467700</v>
      </c>
      <c r="J54" s="28">
        <f>E54-F54</f>
        <v>974400</v>
      </c>
    </row>
    <row r="55" spans="1:10" ht="24" customHeight="1">
      <c r="A55" s="26" t="s">
        <v>110</v>
      </c>
      <c r="B55" s="27" t="s">
        <v>41</v>
      </c>
      <c r="C55" s="41" t="s">
        <v>111</v>
      </c>
      <c r="D55" s="42"/>
      <c r="E55" s="28">
        <v>1124800</v>
      </c>
      <c r="F55" s="28">
        <v>160300</v>
      </c>
      <c r="G55" s="28" t="s">
        <v>42</v>
      </c>
      <c r="H55" s="28" t="s">
        <v>42</v>
      </c>
      <c r="I55" s="28">
        <v>160300</v>
      </c>
      <c r="J55" s="28">
        <f>E55-F55</f>
        <v>964500</v>
      </c>
    </row>
    <row r="56" spans="1:10" ht="36.75" customHeight="1">
      <c r="A56" s="26" t="s">
        <v>112</v>
      </c>
      <c r="B56" s="27" t="s">
        <v>41</v>
      </c>
      <c r="C56" s="41" t="s">
        <v>113</v>
      </c>
      <c r="D56" s="42"/>
      <c r="E56" s="28">
        <v>1124800</v>
      </c>
      <c r="F56" s="28">
        <v>160300</v>
      </c>
      <c r="G56" s="28" t="s">
        <v>42</v>
      </c>
      <c r="H56" s="28" t="s">
        <v>42</v>
      </c>
      <c r="I56" s="28">
        <v>160300</v>
      </c>
      <c r="J56" s="28">
        <f>E56-F56</f>
        <v>964500</v>
      </c>
    </row>
    <row r="57" spans="1:10" ht="24" customHeight="1">
      <c r="A57" s="26" t="s">
        <v>114</v>
      </c>
      <c r="B57" s="27" t="s">
        <v>41</v>
      </c>
      <c r="C57" s="41" t="s">
        <v>115</v>
      </c>
      <c r="D57" s="42"/>
      <c r="E57" s="28">
        <v>294200</v>
      </c>
      <c r="F57" s="28">
        <f>F58+F60</f>
        <v>125079.36</v>
      </c>
      <c r="G57" s="28" t="s">
        <v>42</v>
      </c>
      <c r="H57" s="28" t="s">
        <v>42</v>
      </c>
      <c r="I57" s="28">
        <f>F57</f>
        <v>125079.36</v>
      </c>
      <c r="J57" s="28">
        <f>E57-F57</f>
        <v>169120.64</v>
      </c>
    </row>
    <row r="58" spans="1:10" ht="36.75" customHeight="1">
      <c r="A58" s="26" t="s">
        <v>116</v>
      </c>
      <c r="B58" s="27" t="s">
        <v>41</v>
      </c>
      <c r="C58" s="41" t="s">
        <v>117</v>
      </c>
      <c r="D58" s="42"/>
      <c r="E58" s="28">
        <v>200</v>
      </c>
      <c r="F58" s="28">
        <v>200</v>
      </c>
      <c r="G58" s="28" t="s">
        <v>42</v>
      </c>
      <c r="H58" s="28" t="s">
        <v>42</v>
      </c>
      <c r="I58" s="28">
        <v>200</v>
      </c>
      <c r="J58" s="28" t="s">
        <v>42</v>
      </c>
    </row>
    <row r="59" spans="1:10" ht="36.75" customHeight="1">
      <c r="A59" s="26" t="s">
        <v>118</v>
      </c>
      <c r="B59" s="27" t="s">
        <v>41</v>
      </c>
      <c r="C59" s="41" t="s">
        <v>119</v>
      </c>
      <c r="D59" s="42"/>
      <c r="E59" s="28">
        <v>200</v>
      </c>
      <c r="F59" s="28">
        <v>200</v>
      </c>
      <c r="G59" s="28" t="s">
        <v>42</v>
      </c>
      <c r="H59" s="28" t="s">
        <v>42</v>
      </c>
      <c r="I59" s="28">
        <v>200</v>
      </c>
      <c r="J59" s="28" t="s">
        <v>42</v>
      </c>
    </row>
    <row r="60" spans="1:10" ht="36.75" customHeight="1">
      <c r="A60" s="26" t="s">
        <v>120</v>
      </c>
      <c r="B60" s="27" t="s">
        <v>41</v>
      </c>
      <c r="C60" s="41" t="s">
        <v>121</v>
      </c>
      <c r="D60" s="42"/>
      <c r="E60" s="28">
        <v>294000</v>
      </c>
      <c r="F60" s="28">
        <v>124879.36</v>
      </c>
      <c r="G60" s="28" t="s">
        <v>42</v>
      </c>
      <c r="H60" s="28" t="s">
        <v>42</v>
      </c>
      <c r="I60" s="28">
        <v>124879.36</v>
      </c>
      <c r="J60" s="28">
        <f>E60-F60</f>
        <v>169120.64</v>
      </c>
    </row>
    <row r="61" spans="1:10" ht="48.75" customHeight="1">
      <c r="A61" s="26" t="s">
        <v>122</v>
      </c>
      <c r="B61" s="27" t="s">
        <v>41</v>
      </c>
      <c r="C61" s="41" t="s">
        <v>123</v>
      </c>
      <c r="D61" s="42"/>
      <c r="E61" s="28">
        <v>294000</v>
      </c>
      <c r="F61" s="28">
        <v>124879.36</v>
      </c>
      <c r="G61" s="28" t="s">
        <v>42</v>
      </c>
      <c r="H61" s="28" t="s">
        <v>42</v>
      </c>
      <c r="I61" s="28">
        <v>124879.36</v>
      </c>
      <c r="J61" s="28">
        <f>E61-F61</f>
        <v>169120.64</v>
      </c>
    </row>
    <row r="62" spans="1:10" ht="12.75">
      <c r="A62" s="26" t="s">
        <v>124</v>
      </c>
      <c r="B62" s="27" t="s">
        <v>41</v>
      </c>
      <c r="C62" s="41" t="s">
        <v>125</v>
      </c>
      <c r="D62" s="42"/>
      <c r="E62" s="28">
        <v>2465400</v>
      </c>
      <c r="F62" s="28">
        <v>1090465.93</v>
      </c>
      <c r="G62" s="28" t="s">
        <v>42</v>
      </c>
      <c r="H62" s="28" t="s">
        <v>42</v>
      </c>
      <c r="I62" s="28">
        <v>1090465.93</v>
      </c>
      <c r="J62" s="28">
        <f>E62-F62</f>
        <v>1374934.07</v>
      </c>
    </row>
    <row r="63" spans="1:10" ht="61.5" customHeight="1">
      <c r="A63" s="26" t="s">
        <v>126</v>
      </c>
      <c r="B63" s="27" t="s">
        <v>41</v>
      </c>
      <c r="C63" s="41" t="s">
        <v>127</v>
      </c>
      <c r="D63" s="42"/>
      <c r="E63" s="28">
        <v>2435900</v>
      </c>
      <c r="F63" s="28">
        <v>1090465.93</v>
      </c>
      <c r="G63" s="28" t="s">
        <v>42</v>
      </c>
      <c r="H63" s="28" t="s">
        <v>42</v>
      </c>
      <c r="I63" s="28">
        <v>1090465.93</v>
      </c>
      <c r="J63" s="28">
        <f>E63-F63</f>
        <v>1345434.07</v>
      </c>
    </row>
    <row r="64" spans="1:10" ht="73.5" customHeight="1">
      <c r="A64" s="26" t="s">
        <v>128</v>
      </c>
      <c r="B64" s="27" t="s">
        <v>41</v>
      </c>
      <c r="C64" s="41" t="s">
        <v>129</v>
      </c>
      <c r="D64" s="42"/>
      <c r="E64" s="28">
        <v>2435900</v>
      </c>
      <c r="F64" s="28">
        <v>1090465.93</v>
      </c>
      <c r="G64" s="28" t="s">
        <v>42</v>
      </c>
      <c r="H64" s="28" t="s">
        <v>42</v>
      </c>
      <c r="I64" s="28">
        <v>1090465.93</v>
      </c>
      <c r="J64" s="28">
        <f>E64-F64</f>
        <v>1345434.07</v>
      </c>
    </row>
    <row r="65" spans="1:10" ht="36" customHeight="1">
      <c r="A65" s="26" t="s">
        <v>342</v>
      </c>
      <c r="B65" s="27" t="s">
        <v>41</v>
      </c>
      <c r="C65" s="41" t="s">
        <v>344</v>
      </c>
      <c r="D65" s="42"/>
      <c r="E65" s="28">
        <v>29500</v>
      </c>
      <c r="F65" s="28" t="s">
        <v>42</v>
      </c>
      <c r="G65" s="28" t="s">
        <v>42</v>
      </c>
      <c r="H65" s="28" t="s">
        <v>42</v>
      </c>
      <c r="I65" s="28" t="s">
        <v>42</v>
      </c>
      <c r="J65" s="28">
        <v>29500</v>
      </c>
    </row>
    <row r="66" spans="1:10" ht="36" customHeight="1">
      <c r="A66" s="26" t="s">
        <v>343</v>
      </c>
      <c r="B66" s="27" t="s">
        <v>41</v>
      </c>
      <c r="C66" s="41" t="s">
        <v>345</v>
      </c>
      <c r="D66" s="42"/>
      <c r="E66" s="28">
        <v>29500</v>
      </c>
      <c r="F66" s="28" t="s">
        <v>42</v>
      </c>
      <c r="G66" s="28" t="s">
        <v>42</v>
      </c>
      <c r="H66" s="28" t="s">
        <v>42</v>
      </c>
      <c r="I66" s="28" t="s">
        <v>42</v>
      </c>
      <c r="J66" s="28">
        <v>29500</v>
      </c>
    </row>
    <row r="67" spans="1:10" ht="82.5" customHeight="1">
      <c r="A67" s="26" t="s">
        <v>347</v>
      </c>
      <c r="B67" s="27" t="s">
        <v>41</v>
      </c>
      <c r="C67" s="41" t="s">
        <v>346</v>
      </c>
      <c r="D67" s="42"/>
      <c r="E67" s="28" t="s">
        <v>42</v>
      </c>
      <c r="F67" s="28">
        <v>-4634.4</v>
      </c>
      <c r="G67" s="28" t="s">
        <v>42</v>
      </c>
      <c r="H67" s="28" t="s">
        <v>42</v>
      </c>
      <c r="I67" s="28">
        <v>-4634.4</v>
      </c>
      <c r="J67" s="28">
        <v>4634.4</v>
      </c>
    </row>
  </sheetData>
  <sheetProtection/>
  <mergeCells count="68">
    <mergeCell ref="C65:D65"/>
    <mergeCell ref="C66:D66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A12:A18"/>
    <mergeCell ref="B12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2:D62"/>
    <mergeCell ref="C63:D63"/>
    <mergeCell ref="C67:D67"/>
    <mergeCell ref="C56:D56"/>
    <mergeCell ref="C57:D57"/>
    <mergeCell ref="C58:D58"/>
    <mergeCell ref="C59:D59"/>
    <mergeCell ref="C60:D60"/>
    <mergeCell ref="C61:D61"/>
    <mergeCell ref="C64:D64"/>
  </mergeCells>
  <conditionalFormatting sqref="I23:J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7"/>
  <sheetViews>
    <sheetView showGridLines="0" zoomScalePageLayoutView="0" workbookViewId="0" topLeftCell="A112">
      <selection activeCell="F14" sqref="F1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130</v>
      </c>
      <c r="F2" s="6"/>
      <c r="G2" s="6"/>
      <c r="H2" s="6"/>
      <c r="I2" s="6"/>
      <c r="J2" s="6"/>
      <c r="K2" s="6" t="s">
        <v>131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5" t="s">
        <v>24</v>
      </c>
      <c r="B4" s="60" t="s">
        <v>25</v>
      </c>
      <c r="C4" s="72" t="s">
        <v>132</v>
      </c>
      <c r="D4" s="73"/>
      <c r="E4" s="71" t="s">
        <v>27</v>
      </c>
      <c r="F4" s="71" t="s">
        <v>133</v>
      </c>
      <c r="G4" s="81" t="s">
        <v>28</v>
      </c>
      <c r="H4" s="88"/>
      <c r="I4" s="88"/>
      <c r="J4" s="89"/>
      <c r="K4" s="81" t="s">
        <v>134</v>
      </c>
      <c r="L4" s="82"/>
    </row>
    <row r="5" spans="1:12" ht="12.75" customHeight="1">
      <c r="A5" s="86"/>
      <c r="B5" s="61"/>
      <c r="C5" s="74"/>
      <c r="D5" s="75"/>
      <c r="E5" s="69"/>
      <c r="F5" s="69"/>
      <c r="G5" s="83"/>
      <c r="H5" s="90"/>
      <c r="I5" s="90"/>
      <c r="J5" s="91"/>
      <c r="K5" s="83"/>
      <c r="L5" s="84"/>
    </row>
    <row r="6" spans="1:12" ht="12.75" customHeight="1">
      <c r="A6" s="86"/>
      <c r="B6" s="61"/>
      <c r="C6" s="74"/>
      <c r="D6" s="75"/>
      <c r="E6" s="69"/>
      <c r="F6" s="69"/>
      <c r="G6" s="51" t="s">
        <v>30</v>
      </c>
      <c r="H6" s="51" t="s">
        <v>31</v>
      </c>
      <c r="I6" s="51" t="s">
        <v>32</v>
      </c>
      <c r="J6" s="48" t="s">
        <v>33</v>
      </c>
      <c r="K6" s="51" t="s">
        <v>135</v>
      </c>
      <c r="L6" s="80" t="s">
        <v>136</v>
      </c>
    </row>
    <row r="7" spans="1:12" ht="12.75" customHeight="1">
      <c r="A7" s="86"/>
      <c r="B7" s="61"/>
      <c r="C7" s="74"/>
      <c r="D7" s="75"/>
      <c r="E7" s="69"/>
      <c r="F7" s="69"/>
      <c r="G7" s="69"/>
      <c r="H7" s="52"/>
      <c r="I7" s="52"/>
      <c r="J7" s="49"/>
      <c r="K7" s="69"/>
      <c r="L7" s="46"/>
    </row>
    <row r="8" spans="1:12" ht="12.75" customHeight="1">
      <c r="A8" s="86"/>
      <c r="B8" s="61"/>
      <c r="C8" s="74"/>
      <c r="D8" s="75"/>
      <c r="E8" s="69"/>
      <c r="F8" s="69"/>
      <c r="G8" s="69"/>
      <c r="H8" s="52"/>
      <c r="I8" s="52"/>
      <c r="J8" s="49"/>
      <c r="K8" s="69"/>
      <c r="L8" s="46"/>
    </row>
    <row r="9" spans="1:12" ht="12.75" customHeight="1">
      <c r="A9" s="86"/>
      <c r="B9" s="61"/>
      <c r="C9" s="74"/>
      <c r="D9" s="75"/>
      <c r="E9" s="69"/>
      <c r="F9" s="69"/>
      <c r="G9" s="69"/>
      <c r="H9" s="52"/>
      <c r="I9" s="52"/>
      <c r="J9" s="49"/>
      <c r="K9" s="69"/>
      <c r="L9" s="46"/>
    </row>
    <row r="10" spans="1:12" ht="12.75" customHeight="1">
      <c r="A10" s="86"/>
      <c r="B10" s="61"/>
      <c r="C10" s="74"/>
      <c r="D10" s="75"/>
      <c r="E10" s="69"/>
      <c r="F10" s="69"/>
      <c r="G10" s="69"/>
      <c r="H10" s="52"/>
      <c r="I10" s="52"/>
      <c r="J10" s="49"/>
      <c r="K10" s="69"/>
      <c r="L10" s="46"/>
    </row>
    <row r="11" spans="1:12" ht="12.75" customHeight="1">
      <c r="A11" s="87"/>
      <c r="B11" s="62"/>
      <c r="C11" s="76"/>
      <c r="D11" s="77"/>
      <c r="E11" s="70"/>
      <c r="F11" s="70"/>
      <c r="G11" s="70"/>
      <c r="H11" s="53"/>
      <c r="I11" s="53"/>
      <c r="J11" s="50"/>
      <c r="K11" s="70"/>
      <c r="L11" s="47"/>
    </row>
    <row r="12" spans="1:12" ht="13.5" customHeight="1">
      <c r="A12" s="17">
        <v>1</v>
      </c>
      <c r="B12" s="18">
        <v>2</v>
      </c>
      <c r="C12" s="67">
        <v>3</v>
      </c>
      <c r="D12" s="68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137</v>
      </c>
      <c r="L12" s="22" t="s">
        <v>138</v>
      </c>
    </row>
    <row r="13" spans="1:12" ht="12.75">
      <c r="A13" s="23" t="s">
        <v>139</v>
      </c>
      <c r="B13" s="24" t="s">
        <v>140</v>
      </c>
      <c r="C13" s="43" t="s">
        <v>43</v>
      </c>
      <c r="D13" s="44"/>
      <c r="E13" s="25">
        <f>E15+E58+E64+E69+E78+E100+E105+E112</f>
        <v>14366700</v>
      </c>
      <c r="F13" s="25">
        <f>F15+F58+F64+F69+F78+F105+F112+F100</f>
        <v>14366700</v>
      </c>
      <c r="G13" s="25">
        <f>G15+G58+G64+G69+G78+G100+G105+G112</f>
        <v>6970667.5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6970667.5</v>
      </c>
      <c r="K13" s="25">
        <v>8634246.24</v>
      </c>
      <c r="L13" s="25">
        <v>43116581.2</v>
      </c>
    </row>
    <row r="14" spans="1:12" ht="12.75">
      <c r="A14" s="26" t="s">
        <v>45</v>
      </c>
      <c r="B14" s="27"/>
      <c r="C14" s="41"/>
      <c r="D14" s="42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3" t="s">
        <v>141</v>
      </c>
      <c r="B15" s="24" t="s">
        <v>140</v>
      </c>
      <c r="C15" s="43" t="s">
        <v>142</v>
      </c>
      <c r="D15" s="44"/>
      <c r="E15" s="25">
        <v>6707900</v>
      </c>
      <c r="F15" s="25">
        <v>6707900</v>
      </c>
      <c r="G15" s="25">
        <f>G16+G37+G43</f>
        <v>3228585.51</v>
      </c>
      <c r="H15" s="25" t="s">
        <v>42</v>
      </c>
      <c r="I15" s="25" t="s">
        <v>42</v>
      </c>
      <c r="J15" s="25">
        <f aca="true" t="shared" si="0" ref="J15:J46">IF(IF(G15="-",0,G15)+IF(H15="-",0,H15)+IF(I15="-",0,I15)=0,"-",IF(G15="-",0,G15)+IF(H15="-",0,H15)+IF(I15="-",0,I15))</f>
        <v>3228585.51</v>
      </c>
      <c r="K15" s="25">
        <v>4165315.71</v>
      </c>
      <c r="L15" s="25">
        <v>4165315.71</v>
      </c>
    </row>
    <row r="16" spans="1:12" ht="48.75" customHeight="1">
      <c r="A16" s="23" t="s">
        <v>143</v>
      </c>
      <c r="B16" s="24" t="s">
        <v>140</v>
      </c>
      <c r="C16" s="43" t="s">
        <v>144</v>
      </c>
      <c r="D16" s="44"/>
      <c r="E16" s="25">
        <v>6600000</v>
      </c>
      <c r="F16" s="25">
        <v>6600000</v>
      </c>
      <c r="G16" s="25">
        <f>G17+G21+G28+G32+G35</f>
        <v>3165351.42</v>
      </c>
      <c r="H16" s="25" t="s">
        <v>42</v>
      </c>
      <c r="I16" s="25" t="s">
        <v>42</v>
      </c>
      <c r="J16" s="25">
        <f t="shared" si="0"/>
        <v>3165351.42</v>
      </c>
      <c r="K16" s="25">
        <v>4102052.37</v>
      </c>
      <c r="L16" s="25">
        <v>4102052.37</v>
      </c>
    </row>
    <row r="17" spans="1:12" ht="24" customHeight="1">
      <c r="A17" s="26" t="s">
        <v>145</v>
      </c>
      <c r="B17" s="27" t="s">
        <v>140</v>
      </c>
      <c r="C17" s="41" t="s">
        <v>146</v>
      </c>
      <c r="D17" s="42"/>
      <c r="E17" s="28">
        <v>177500</v>
      </c>
      <c r="F17" s="28">
        <v>177500</v>
      </c>
      <c r="G17" s="28">
        <v>132016</v>
      </c>
      <c r="H17" s="28" t="s">
        <v>42</v>
      </c>
      <c r="I17" s="28" t="s">
        <v>42</v>
      </c>
      <c r="J17" s="28">
        <f t="shared" si="0"/>
        <v>132016</v>
      </c>
      <c r="K17" s="28">
        <v>70934</v>
      </c>
      <c r="L17" s="28">
        <v>70934</v>
      </c>
    </row>
    <row r="18" spans="1:12" ht="36.75" customHeight="1">
      <c r="A18" s="26" t="s">
        <v>147</v>
      </c>
      <c r="B18" s="27" t="s">
        <v>140</v>
      </c>
      <c r="C18" s="41" t="s">
        <v>148</v>
      </c>
      <c r="D18" s="42"/>
      <c r="E18" s="28">
        <v>177500</v>
      </c>
      <c r="F18" s="28">
        <v>177500</v>
      </c>
      <c r="G18" s="28">
        <v>132016</v>
      </c>
      <c r="H18" s="28" t="s">
        <v>42</v>
      </c>
      <c r="I18" s="28" t="s">
        <v>42</v>
      </c>
      <c r="J18" s="28">
        <f t="shared" si="0"/>
        <v>132016</v>
      </c>
      <c r="K18" s="28">
        <v>70934</v>
      </c>
      <c r="L18" s="28">
        <v>70934</v>
      </c>
    </row>
    <row r="19" spans="1:12" ht="36.75" customHeight="1">
      <c r="A19" s="26" t="s">
        <v>149</v>
      </c>
      <c r="B19" s="27" t="s">
        <v>140</v>
      </c>
      <c r="C19" s="41" t="s">
        <v>150</v>
      </c>
      <c r="D19" s="42"/>
      <c r="E19" s="28">
        <v>177500</v>
      </c>
      <c r="F19" s="28">
        <v>177500</v>
      </c>
      <c r="G19" s="28">
        <v>132016</v>
      </c>
      <c r="H19" s="28" t="s">
        <v>42</v>
      </c>
      <c r="I19" s="28" t="s">
        <v>42</v>
      </c>
      <c r="J19" s="28">
        <f t="shared" si="0"/>
        <v>132016</v>
      </c>
      <c r="K19" s="28">
        <v>70934</v>
      </c>
      <c r="L19" s="28">
        <v>70934</v>
      </c>
    </row>
    <row r="20" spans="1:12" ht="61.5" customHeight="1">
      <c r="A20" s="26" t="s">
        <v>151</v>
      </c>
      <c r="B20" s="27" t="s">
        <v>140</v>
      </c>
      <c r="C20" s="41" t="s">
        <v>152</v>
      </c>
      <c r="D20" s="42"/>
      <c r="E20" s="28">
        <v>5979000</v>
      </c>
      <c r="F20" s="28">
        <v>5979000</v>
      </c>
      <c r="G20" s="28">
        <f>G21</f>
        <v>2800916.39</v>
      </c>
      <c r="H20" s="28" t="s">
        <v>42</v>
      </c>
      <c r="I20" s="28" t="s">
        <v>42</v>
      </c>
      <c r="J20" s="28">
        <f t="shared" si="0"/>
        <v>2800916.39</v>
      </c>
      <c r="K20" s="28">
        <f>K21</f>
        <v>3178083.61</v>
      </c>
      <c r="L20" s="28">
        <f>L21</f>
        <v>3178083.61</v>
      </c>
    </row>
    <row r="21" spans="1:12" ht="24" customHeight="1">
      <c r="A21" s="26" t="s">
        <v>153</v>
      </c>
      <c r="B21" s="27" t="s">
        <v>140</v>
      </c>
      <c r="C21" s="41" t="s">
        <v>154</v>
      </c>
      <c r="D21" s="42"/>
      <c r="E21" s="28">
        <v>5979000</v>
      </c>
      <c r="F21" s="28">
        <v>5979000</v>
      </c>
      <c r="G21" s="28">
        <f>G22+G23+G24</f>
        <v>2800916.39</v>
      </c>
      <c r="H21" s="28" t="s">
        <v>42</v>
      </c>
      <c r="I21" s="28" t="s">
        <v>42</v>
      </c>
      <c r="J21" s="28">
        <f t="shared" si="0"/>
        <v>2800916.39</v>
      </c>
      <c r="K21" s="28">
        <f>FIO-G21</f>
        <v>3178083.61</v>
      </c>
      <c r="L21" s="28">
        <f>F21-G21</f>
        <v>3178083.61</v>
      </c>
    </row>
    <row r="22" spans="1:12" ht="24" customHeight="1">
      <c r="A22" s="26" t="s">
        <v>155</v>
      </c>
      <c r="B22" s="27" t="s">
        <v>140</v>
      </c>
      <c r="C22" s="41" t="s">
        <v>156</v>
      </c>
      <c r="D22" s="42"/>
      <c r="E22" s="28">
        <v>4305500</v>
      </c>
      <c r="F22" s="28">
        <v>4305500</v>
      </c>
      <c r="G22" s="28">
        <v>2104062.21</v>
      </c>
      <c r="H22" s="28" t="s">
        <v>42</v>
      </c>
      <c r="I22" s="28" t="s">
        <v>42</v>
      </c>
      <c r="J22" s="28">
        <f t="shared" si="0"/>
        <v>2104062.21</v>
      </c>
      <c r="K22" s="28">
        <f>E22-G22</f>
        <v>2201437.79</v>
      </c>
      <c r="L22" s="28">
        <f>F22-G22</f>
        <v>2201437.79</v>
      </c>
    </row>
    <row r="23" spans="1:12" ht="36.75" customHeight="1">
      <c r="A23" s="26" t="s">
        <v>157</v>
      </c>
      <c r="B23" s="27" t="s">
        <v>140</v>
      </c>
      <c r="C23" s="41" t="s">
        <v>158</v>
      </c>
      <c r="D23" s="42"/>
      <c r="E23" s="28">
        <v>334600</v>
      </c>
      <c r="F23" s="28">
        <v>334600</v>
      </c>
      <c r="G23" s="28">
        <v>142944</v>
      </c>
      <c r="H23" s="28" t="s">
        <v>42</v>
      </c>
      <c r="I23" s="28" t="s">
        <v>42</v>
      </c>
      <c r="J23" s="28">
        <f t="shared" si="0"/>
        <v>142944</v>
      </c>
      <c r="K23" s="28">
        <f>E23-G23</f>
        <v>191656</v>
      </c>
      <c r="L23" s="28">
        <f>F23-G23</f>
        <v>191656</v>
      </c>
    </row>
    <row r="24" spans="1:12" ht="48.75" customHeight="1">
      <c r="A24" s="26" t="s">
        <v>159</v>
      </c>
      <c r="B24" s="27" t="s">
        <v>140</v>
      </c>
      <c r="C24" s="41" t="s">
        <v>160</v>
      </c>
      <c r="D24" s="42"/>
      <c r="E24" s="28">
        <v>1338900</v>
      </c>
      <c r="F24" s="28">
        <v>1338900</v>
      </c>
      <c r="G24" s="28">
        <v>553910.18</v>
      </c>
      <c r="H24" s="28" t="s">
        <v>42</v>
      </c>
      <c r="I24" s="28" t="s">
        <v>42</v>
      </c>
      <c r="J24" s="28">
        <f t="shared" si="0"/>
        <v>553910.18</v>
      </c>
      <c r="K24" s="28">
        <f>E24-G24</f>
        <v>784989.82</v>
      </c>
      <c r="L24" s="28">
        <f>F24-G24</f>
        <v>784989.82</v>
      </c>
    </row>
    <row r="25" spans="1:12" ht="61.5" customHeight="1">
      <c r="A25" s="26" t="s">
        <v>151</v>
      </c>
      <c r="B25" s="27" t="s">
        <v>140</v>
      </c>
      <c r="C25" s="41" t="s">
        <v>161</v>
      </c>
      <c r="D25" s="42"/>
      <c r="E25" s="28">
        <v>5000</v>
      </c>
      <c r="F25" s="28">
        <v>5000</v>
      </c>
      <c r="G25" s="28" t="s">
        <v>42</v>
      </c>
      <c r="H25" s="28" t="s">
        <v>42</v>
      </c>
      <c r="I25" s="28" t="s">
        <v>42</v>
      </c>
      <c r="J25" s="28" t="str">
        <f t="shared" si="0"/>
        <v>-</v>
      </c>
      <c r="K25" s="28">
        <v>5000</v>
      </c>
      <c r="L25" s="28">
        <v>5000</v>
      </c>
    </row>
    <row r="26" spans="1:12" ht="24" customHeight="1">
      <c r="A26" s="26" t="s">
        <v>153</v>
      </c>
      <c r="B26" s="27" t="s">
        <v>140</v>
      </c>
      <c r="C26" s="41" t="s">
        <v>162</v>
      </c>
      <c r="D26" s="42"/>
      <c r="E26" s="28">
        <v>5000</v>
      </c>
      <c r="F26" s="28">
        <v>5000</v>
      </c>
      <c r="G26" s="28" t="s">
        <v>42</v>
      </c>
      <c r="H26" s="28" t="s">
        <v>42</v>
      </c>
      <c r="I26" s="28" t="s">
        <v>42</v>
      </c>
      <c r="J26" s="28" t="str">
        <f t="shared" si="0"/>
        <v>-</v>
      </c>
      <c r="K26" s="28">
        <v>5000</v>
      </c>
      <c r="L26" s="28">
        <v>5000</v>
      </c>
    </row>
    <row r="27" spans="1:12" ht="36.75" customHeight="1">
      <c r="A27" s="26" t="s">
        <v>157</v>
      </c>
      <c r="B27" s="27" t="s">
        <v>140</v>
      </c>
      <c r="C27" s="41" t="s">
        <v>163</v>
      </c>
      <c r="D27" s="42"/>
      <c r="E27" s="28">
        <v>5000</v>
      </c>
      <c r="F27" s="28">
        <v>5000</v>
      </c>
      <c r="G27" s="28" t="s">
        <v>42</v>
      </c>
      <c r="H27" s="28" t="s">
        <v>42</v>
      </c>
      <c r="I27" s="28" t="s">
        <v>42</v>
      </c>
      <c r="J27" s="28" t="str">
        <f t="shared" si="0"/>
        <v>-</v>
      </c>
      <c r="K27" s="28">
        <v>5000</v>
      </c>
      <c r="L27" s="28">
        <v>5000</v>
      </c>
    </row>
    <row r="28" spans="1:12" ht="24" customHeight="1">
      <c r="A28" s="26" t="s">
        <v>145</v>
      </c>
      <c r="B28" s="27" t="s">
        <v>140</v>
      </c>
      <c r="C28" s="41" t="s">
        <v>164</v>
      </c>
      <c r="D28" s="42"/>
      <c r="E28" s="28">
        <v>380900</v>
      </c>
      <c r="F28" s="28">
        <v>380900</v>
      </c>
      <c r="G28" s="28">
        <f>G29</f>
        <v>189169.03</v>
      </c>
      <c r="H28" s="28" t="s">
        <v>42</v>
      </c>
      <c r="I28" s="28" t="s">
        <v>42</v>
      </c>
      <c r="J28" s="28">
        <f t="shared" si="0"/>
        <v>189169.03</v>
      </c>
      <c r="K28" s="28">
        <f>E28-G28</f>
        <v>191730.97</v>
      </c>
      <c r="L28" s="28">
        <f>F28-G28</f>
        <v>191730.97</v>
      </c>
    </row>
    <row r="29" spans="1:12" ht="36.75" customHeight="1">
      <c r="A29" s="26" t="s">
        <v>147</v>
      </c>
      <c r="B29" s="27" t="s">
        <v>140</v>
      </c>
      <c r="C29" s="41" t="s">
        <v>165</v>
      </c>
      <c r="D29" s="42"/>
      <c r="E29" s="28">
        <v>380900</v>
      </c>
      <c r="F29" s="28">
        <v>380900</v>
      </c>
      <c r="G29" s="28">
        <f>G30+G31</f>
        <v>189169.03</v>
      </c>
      <c r="H29" s="28" t="s">
        <v>42</v>
      </c>
      <c r="I29" s="28" t="s">
        <v>42</v>
      </c>
      <c r="J29" s="28">
        <f t="shared" si="0"/>
        <v>189169.03</v>
      </c>
      <c r="K29" s="28">
        <f>E29-G29</f>
        <v>191730.97</v>
      </c>
      <c r="L29" s="28">
        <f>F29-G29</f>
        <v>191730.97</v>
      </c>
    </row>
    <row r="30" spans="1:12" ht="36.75" customHeight="1">
      <c r="A30" s="26" t="s">
        <v>149</v>
      </c>
      <c r="B30" s="27" t="s">
        <v>140</v>
      </c>
      <c r="C30" s="41" t="s">
        <v>166</v>
      </c>
      <c r="D30" s="42"/>
      <c r="E30" s="28">
        <v>296600</v>
      </c>
      <c r="F30" s="28">
        <v>296600</v>
      </c>
      <c r="G30" s="28">
        <v>130786.68</v>
      </c>
      <c r="H30" s="28" t="s">
        <v>42</v>
      </c>
      <c r="I30" s="28" t="s">
        <v>42</v>
      </c>
      <c r="J30" s="28">
        <f t="shared" si="0"/>
        <v>130786.68</v>
      </c>
      <c r="K30" s="28">
        <f>E30-G30</f>
        <v>165813.32</v>
      </c>
      <c r="L30" s="28">
        <f>F30-G30</f>
        <v>165813.32</v>
      </c>
    </row>
    <row r="31" spans="1:12" ht="12.75">
      <c r="A31" s="26" t="s">
        <v>167</v>
      </c>
      <c r="B31" s="27" t="s">
        <v>140</v>
      </c>
      <c r="C31" s="41" t="s">
        <v>168</v>
      </c>
      <c r="D31" s="42"/>
      <c r="E31" s="28">
        <v>84300</v>
      </c>
      <c r="F31" s="28">
        <v>84300</v>
      </c>
      <c r="G31" s="28">
        <v>58382.35</v>
      </c>
      <c r="H31" s="28" t="s">
        <v>42</v>
      </c>
      <c r="I31" s="28" t="s">
        <v>42</v>
      </c>
      <c r="J31" s="28">
        <f t="shared" si="0"/>
        <v>58382.35</v>
      </c>
      <c r="K31" s="28">
        <f>E31-G31</f>
        <v>25917.65</v>
      </c>
      <c r="L31" s="28">
        <f>F31-G31</f>
        <v>25917.65</v>
      </c>
    </row>
    <row r="32" spans="1:12" ht="24" customHeight="1">
      <c r="A32" s="26" t="s">
        <v>145</v>
      </c>
      <c r="B32" s="27" t="s">
        <v>140</v>
      </c>
      <c r="C32" s="41" t="s">
        <v>169</v>
      </c>
      <c r="D32" s="42"/>
      <c r="E32" s="28">
        <v>200</v>
      </c>
      <c r="F32" s="28">
        <v>200</v>
      </c>
      <c r="G32" s="28">
        <v>200</v>
      </c>
      <c r="H32" s="28" t="s">
        <v>42</v>
      </c>
      <c r="I32" s="28" t="s">
        <v>42</v>
      </c>
      <c r="J32" s="28">
        <f t="shared" si="0"/>
        <v>200</v>
      </c>
      <c r="K32" s="28"/>
      <c r="L32" s="28"/>
    </row>
    <row r="33" spans="1:12" ht="36.75" customHeight="1">
      <c r="A33" s="26" t="s">
        <v>147</v>
      </c>
      <c r="B33" s="27" t="s">
        <v>140</v>
      </c>
      <c r="C33" s="41" t="s">
        <v>170</v>
      </c>
      <c r="D33" s="42"/>
      <c r="E33" s="28">
        <v>200</v>
      </c>
      <c r="F33" s="28">
        <v>200</v>
      </c>
      <c r="G33" s="28">
        <v>200</v>
      </c>
      <c r="H33" s="28" t="s">
        <v>42</v>
      </c>
      <c r="I33" s="28" t="s">
        <v>42</v>
      </c>
      <c r="J33" s="28">
        <f t="shared" si="0"/>
        <v>200</v>
      </c>
      <c r="K33" s="28"/>
      <c r="L33" s="28"/>
    </row>
    <row r="34" spans="1:12" ht="36.75" customHeight="1">
      <c r="A34" s="26" t="s">
        <v>149</v>
      </c>
      <c r="B34" s="27" t="s">
        <v>140</v>
      </c>
      <c r="C34" s="41" t="s">
        <v>171</v>
      </c>
      <c r="D34" s="42"/>
      <c r="E34" s="28">
        <v>200</v>
      </c>
      <c r="F34" s="28">
        <v>200</v>
      </c>
      <c r="G34" s="28">
        <v>200</v>
      </c>
      <c r="H34" s="28" t="s">
        <v>42</v>
      </c>
      <c r="I34" s="28" t="s">
        <v>42</v>
      </c>
      <c r="J34" s="28">
        <f t="shared" si="0"/>
        <v>200</v>
      </c>
      <c r="K34" s="28"/>
      <c r="L34" s="28"/>
    </row>
    <row r="35" spans="1:12" ht="12.75">
      <c r="A35" s="26" t="s">
        <v>172</v>
      </c>
      <c r="B35" s="27" t="s">
        <v>140</v>
      </c>
      <c r="C35" s="41" t="s">
        <v>173</v>
      </c>
      <c r="D35" s="42"/>
      <c r="E35" s="28">
        <v>57400</v>
      </c>
      <c r="F35" s="28">
        <v>57400</v>
      </c>
      <c r="G35" s="28">
        <v>43050</v>
      </c>
      <c r="H35" s="28" t="s">
        <v>42</v>
      </c>
      <c r="I35" s="28" t="s">
        <v>42</v>
      </c>
      <c r="J35" s="28">
        <f t="shared" si="0"/>
        <v>43050</v>
      </c>
      <c r="K35" s="28">
        <f>E35-G35</f>
        <v>14350</v>
      </c>
      <c r="L35" s="28">
        <f>F35-G35</f>
        <v>14350</v>
      </c>
    </row>
    <row r="36" spans="1:12" ht="12.75">
      <c r="A36" s="26" t="s">
        <v>124</v>
      </c>
      <c r="B36" s="27" t="s">
        <v>140</v>
      </c>
      <c r="C36" s="41" t="s">
        <v>174</v>
      </c>
      <c r="D36" s="42"/>
      <c r="E36" s="28">
        <v>57400</v>
      </c>
      <c r="F36" s="28">
        <v>57400</v>
      </c>
      <c r="G36" s="28">
        <v>43050</v>
      </c>
      <c r="H36" s="28" t="s">
        <v>42</v>
      </c>
      <c r="I36" s="28" t="s">
        <v>42</v>
      </c>
      <c r="J36" s="28">
        <f t="shared" si="0"/>
        <v>43050</v>
      </c>
      <c r="K36" s="28">
        <v>14350</v>
      </c>
      <c r="L36" s="28">
        <v>14350</v>
      </c>
    </row>
    <row r="37" spans="1:12" ht="36.75" customHeight="1">
      <c r="A37" s="23" t="s">
        <v>175</v>
      </c>
      <c r="B37" s="24" t="s">
        <v>140</v>
      </c>
      <c r="C37" s="43" t="s">
        <v>176</v>
      </c>
      <c r="D37" s="44"/>
      <c r="E37" s="25">
        <v>31900</v>
      </c>
      <c r="F37" s="25">
        <v>31900</v>
      </c>
      <c r="G37" s="25">
        <v>23925</v>
      </c>
      <c r="H37" s="25" t="s">
        <v>42</v>
      </c>
      <c r="I37" s="25" t="s">
        <v>42</v>
      </c>
      <c r="J37" s="25">
        <f t="shared" si="0"/>
        <v>23925</v>
      </c>
      <c r="K37" s="25">
        <f>E37-G37</f>
        <v>7975</v>
      </c>
      <c r="L37" s="25">
        <v>7975</v>
      </c>
    </row>
    <row r="38" spans="1:12" ht="12.75">
      <c r="A38" s="26" t="s">
        <v>172</v>
      </c>
      <c r="B38" s="27" t="s">
        <v>140</v>
      </c>
      <c r="C38" s="41" t="s">
        <v>177</v>
      </c>
      <c r="D38" s="42"/>
      <c r="E38" s="28">
        <v>31900</v>
      </c>
      <c r="F38" s="28">
        <v>31900</v>
      </c>
      <c r="G38" s="28">
        <v>23925</v>
      </c>
      <c r="H38" s="28" t="s">
        <v>42</v>
      </c>
      <c r="I38" s="28" t="s">
        <v>42</v>
      </c>
      <c r="J38" s="28">
        <f t="shared" si="0"/>
        <v>23925</v>
      </c>
      <c r="K38" s="28">
        <f>K37</f>
        <v>7975</v>
      </c>
      <c r="L38" s="28">
        <v>7975</v>
      </c>
    </row>
    <row r="39" spans="1:12" ht="12.75">
      <c r="A39" s="26" t="s">
        <v>124</v>
      </c>
      <c r="B39" s="27" t="s">
        <v>140</v>
      </c>
      <c r="C39" s="41" t="s">
        <v>178</v>
      </c>
      <c r="D39" s="42"/>
      <c r="E39" s="28">
        <v>31900</v>
      </c>
      <c r="F39" s="28">
        <v>31900</v>
      </c>
      <c r="G39" s="28">
        <v>23925</v>
      </c>
      <c r="H39" s="28" t="s">
        <v>42</v>
      </c>
      <c r="I39" s="28" t="s">
        <v>42</v>
      </c>
      <c r="J39" s="28">
        <f t="shared" si="0"/>
        <v>23925</v>
      </c>
      <c r="K39" s="28">
        <f>K38</f>
        <v>7975</v>
      </c>
      <c r="L39" s="28">
        <v>7975</v>
      </c>
    </row>
    <row r="40" spans="1:12" ht="12.75">
      <c r="A40" s="23" t="s">
        <v>179</v>
      </c>
      <c r="B40" s="24" t="s">
        <v>140</v>
      </c>
      <c r="C40" s="43" t="s">
        <v>180</v>
      </c>
      <c r="D40" s="44"/>
      <c r="E40" s="25">
        <v>10000</v>
      </c>
      <c r="F40" s="25">
        <v>10000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10000</v>
      </c>
      <c r="L40" s="25">
        <v>10000</v>
      </c>
    </row>
    <row r="41" spans="1:12" ht="12.75">
      <c r="A41" s="26" t="s">
        <v>181</v>
      </c>
      <c r="B41" s="27" t="s">
        <v>140</v>
      </c>
      <c r="C41" s="41" t="s">
        <v>182</v>
      </c>
      <c r="D41" s="42"/>
      <c r="E41" s="28">
        <v>10000</v>
      </c>
      <c r="F41" s="28">
        <v>10000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10000</v>
      </c>
      <c r="L41" s="28">
        <v>10000</v>
      </c>
    </row>
    <row r="42" spans="1:12" ht="12.75">
      <c r="A42" s="26" t="s">
        <v>183</v>
      </c>
      <c r="B42" s="27" t="s">
        <v>140</v>
      </c>
      <c r="C42" s="41" t="s">
        <v>184</v>
      </c>
      <c r="D42" s="42"/>
      <c r="E42" s="28">
        <v>10000</v>
      </c>
      <c r="F42" s="28">
        <v>10000</v>
      </c>
      <c r="G42" s="28" t="s">
        <v>42</v>
      </c>
      <c r="H42" s="28" t="s">
        <v>42</v>
      </c>
      <c r="I42" s="28" t="s">
        <v>42</v>
      </c>
      <c r="J42" s="28" t="str">
        <f t="shared" si="0"/>
        <v>-</v>
      </c>
      <c r="K42" s="28">
        <v>10000</v>
      </c>
      <c r="L42" s="28">
        <v>10000</v>
      </c>
    </row>
    <row r="43" spans="1:12" ht="12.75">
      <c r="A43" s="23" t="s">
        <v>185</v>
      </c>
      <c r="B43" s="24" t="s">
        <v>140</v>
      </c>
      <c r="C43" s="43" t="s">
        <v>186</v>
      </c>
      <c r="D43" s="44"/>
      <c r="E43" s="25">
        <v>66000</v>
      </c>
      <c r="F43" s="25">
        <v>66000</v>
      </c>
      <c r="G43" s="25">
        <f>G50+G53</f>
        <v>39309.09</v>
      </c>
      <c r="H43" s="25" t="s">
        <v>42</v>
      </c>
      <c r="I43" s="25" t="s">
        <v>42</v>
      </c>
      <c r="J43" s="25">
        <f t="shared" si="0"/>
        <v>39309.09</v>
      </c>
      <c r="K43" s="25">
        <f>E43-G43</f>
        <v>26690.910000000003</v>
      </c>
      <c r="L43" s="25">
        <f>F43-G43</f>
        <v>26690.910000000003</v>
      </c>
    </row>
    <row r="44" spans="1:12" ht="24" customHeight="1">
      <c r="A44" s="26" t="s">
        <v>145</v>
      </c>
      <c r="B44" s="27" t="s">
        <v>140</v>
      </c>
      <c r="C44" s="41" t="s">
        <v>187</v>
      </c>
      <c r="D44" s="42"/>
      <c r="E44" s="28">
        <v>1000</v>
      </c>
      <c r="F44" s="28">
        <v>1000</v>
      </c>
      <c r="G44" s="28" t="s">
        <v>42</v>
      </c>
      <c r="H44" s="28" t="s">
        <v>42</v>
      </c>
      <c r="I44" s="28" t="s">
        <v>42</v>
      </c>
      <c r="J44" s="28" t="str">
        <f t="shared" si="0"/>
        <v>-</v>
      </c>
      <c r="K44" s="28">
        <v>1000</v>
      </c>
      <c r="L44" s="28">
        <v>1000</v>
      </c>
    </row>
    <row r="45" spans="1:12" ht="36.75" customHeight="1">
      <c r="A45" s="26" t="s">
        <v>147</v>
      </c>
      <c r="B45" s="27" t="s">
        <v>140</v>
      </c>
      <c r="C45" s="41" t="s">
        <v>188</v>
      </c>
      <c r="D45" s="42"/>
      <c r="E45" s="28">
        <v>1000</v>
      </c>
      <c r="F45" s="28">
        <v>1000</v>
      </c>
      <c r="G45" s="28" t="s">
        <v>42</v>
      </c>
      <c r="H45" s="28" t="s">
        <v>42</v>
      </c>
      <c r="I45" s="28" t="s">
        <v>42</v>
      </c>
      <c r="J45" s="28" t="str">
        <f t="shared" si="0"/>
        <v>-</v>
      </c>
      <c r="K45" s="28">
        <v>1000</v>
      </c>
      <c r="L45" s="28">
        <v>1000</v>
      </c>
    </row>
    <row r="46" spans="1:12" ht="36.75" customHeight="1">
      <c r="A46" s="26" t="s">
        <v>149</v>
      </c>
      <c r="B46" s="27" t="s">
        <v>140</v>
      </c>
      <c r="C46" s="41" t="s">
        <v>189</v>
      </c>
      <c r="D46" s="42"/>
      <c r="E46" s="28">
        <v>1000</v>
      </c>
      <c r="F46" s="28">
        <v>1000</v>
      </c>
      <c r="G46" s="28" t="s">
        <v>42</v>
      </c>
      <c r="H46" s="28" t="s">
        <v>42</v>
      </c>
      <c r="I46" s="28" t="s">
        <v>42</v>
      </c>
      <c r="J46" s="28" t="str">
        <f t="shared" si="0"/>
        <v>-</v>
      </c>
      <c r="K46" s="28">
        <v>1000</v>
      </c>
      <c r="L46" s="28">
        <v>1000</v>
      </c>
    </row>
    <row r="47" spans="1:12" ht="24" customHeight="1">
      <c r="A47" s="26" t="s">
        <v>145</v>
      </c>
      <c r="B47" s="27" t="s">
        <v>140</v>
      </c>
      <c r="C47" s="41" t="s">
        <v>190</v>
      </c>
      <c r="D47" s="42"/>
      <c r="E47" s="28">
        <v>1000</v>
      </c>
      <c r="F47" s="28">
        <v>1000</v>
      </c>
      <c r="G47" s="28" t="s">
        <v>42</v>
      </c>
      <c r="H47" s="28" t="s">
        <v>42</v>
      </c>
      <c r="I47" s="28" t="s">
        <v>42</v>
      </c>
      <c r="J47" s="28" t="str">
        <f aca="true" t="shared" si="1" ref="J47:J78">IF(IF(G47="-",0,G47)+IF(H47="-",0,H47)+IF(I47="-",0,I47)=0,"-",IF(G47="-",0,G47)+IF(H47="-",0,H47)+IF(I47="-",0,I47))</f>
        <v>-</v>
      </c>
      <c r="K47" s="28">
        <v>1000</v>
      </c>
      <c r="L47" s="28">
        <v>1000</v>
      </c>
    </row>
    <row r="48" spans="1:12" ht="36.75" customHeight="1">
      <c r="A48" s="26" t="s">
        <v>147</v>
      </c>
      <c r="B48" s="27" t="s">
        <v>140</v>
      </c>
      <c r="C48" s="41" t="s">
        <v>191</v>
      </c>
      <c r="D48" s="42"/>
      <c r="E48" s="28">
        <v>1000</v>
      </c>
      <c r="F48" s="28">
        <v>1000</v>
      </c>
      <c r="G48" s="28" t="s">
        <v>42</v>
      </c>
      <c r="H48" s="28" t="s">
        <v>42</v>
      </c>
      <c r="I48" s="28" t="s">
        <v>42</v>
      </c>
      <c r="J48" s="28" t="str">
        <f t="shared" si="1"/>
        <v>-</v>
      </c>
      <c r="K48" s="28">
        <v>1000</v>
      </c>
      <c r="L48" s="28">
        <v>1000</v>
      </c>
    </row>
    <row r="49" spans="1:12" ht="36.75" customHeight="1">
      <c r="A49" s="26" t="s">
        <v>149</v>
      </c>
      <c r="B49" s="27" t="s">
        <v>140</v>
      </c>
      <c r="C49" s="41" t="s">
        <v>192</v>
      </c>
      <c r="D49" s="42"/>
      <c r="E49" s="28">
        <v>1000</v>
      </c>
      <c r="F49" s="28">
        <v>1000</v>
      </c>
      <c r="G49" s="28" t="s">
        <v>42</v>
      </c>
      <c r="H49" s="28" t="s">
        <v>42</v>
      </c>
      <c r="I49" s="28" t="s">
        <v>42</v>
      </c>
      <c r="J49" s="28" t="str">
        <f t="shared" si="1"/>
        <v>-</v>
      </c>
      <c r="K49" s="28">
        <v>1000</v>
      </c>
      <c r="L49" s="28">
        <v>1000</v>
      </c>
    </row>
    <row r="50" spans="1:12" ht="24" customHeight="1">
      <c r="A50" s="26" t="s">
        <v>145</v>
      </c>
      <c r="B50" s="27" t="s">
        <v>140</v>
      </c>
      <c r="C50" s="41" t="s">
        <v>193</v>
      </c>
      <c r="D50" s="42"/>
      <c r="E50" s="28">
        <v>20000</v>
      </c>
      <c r="F50" s="28">
        <v>20000</v>
      </c>
      <c r="G50" s="28">
        <v>4880</v>
      </c>
      <c r="H50" s="28" t="s">
        <v>42</v>
      </c>
      <c r="I50" s="28" t="s">
        <v>42</v>
      </c>
      <c r="J50" s="28">
        <f t="shared" si="1"/>
        <v>4880</v>
      </c>
      <c r="K50" s="28">
        <v>15120</v>
      </c>
      <c r="L50" s="28">
        <v>15120</v>
      </c>
    </row>
    <row r="51" spans="1:12" ht="36.75" customHeight="1">
      <c r="A51" s="26" t="s">
        <v>147</v>
      </c>
      <c r="B51" s="27" t="s">
        <v>140</v>
      </c>
      <c r="C51" s="41" t="s">
        <v>194</v>
      </c>
      <c r="D51" s="42"/>
      <c r="E51" s="28">
        <v>20000</v>
      </c>
      <c r="F51" s="28">
        <v>20000</v>
      </c>
      <c r="G51" s="28">
        <v>4880</v>
      </c>
      <c r="H51" s="28" t="s">
        <v>42</v>
      </c>
      <c r="I51" s="28" t="s">
        <v>42</v>
      </c>
      <c r="J51" s="28">
        <f t="shared" si="1"/>
        <v>4880</v>
      </c>
      <c r="K51" s="28">
        <v>15120</v>
      </c>
      <c r="L51" s="28">
        <v>15120</v>
      </c>
    </row>
    <row r="52" spans="1:12" ht="36.75" customHeight="1">
      <c r="A52" s="26" t="s">
        <v>149</v>
      </c>
      <c r="B52" s="27" t="s">
        <v>140</v>
      </c>
      <c r="C52" s="41" t="s">
        <v>195</v>
      </c>
      <c r="D52" s="42"/>
      <c r="E52" s="28">
        <v>20000</v>
      </c>
      <c r="F52" s="28">
        <v>20000</v>
      </c>
      <c r="G52" s="28">
        <v>4880</v>
      </c>
      <c r="H52" s="28" t="s">
        <v>42</v>
      </c>
      <c r="I52" s="28" t="s">
        <v>42</v>
      </c>
      <c r="J52" s="28">
        <f t="shared" si="1"/>
        <v>4880</v>
      </c>
      <c r="K52" s="28">
        <v>15120</v>
      </c>
      <c r="L52" s="28">
        <v>15120</v>
      </c>
    </row>
    <row r="53" spans="1:12" ht="12.75">
      <c r="A53" s="26" t="s">
        <v>181</v>
      </c>
      <c r="B53" s="27" t="s">
        <v>140</v>
      </c>
      <c r="C53" s="41" t="s">
        <v>196</v>
      </c>
      <c r="D53" s="42"/>
      <c r="E53" s="28">
        <v>44000</v>
      </c>
      <c r="F53" s="28">
        <v>44000</v>
      </c>
      <c r="G53" s="28">
        <f>G54</f>
        <v>34429.09</v>
      </c>
      <c r="H53" s="28" t="s">
        <v>42</v>
      </c>
      <c r="I53" s="28" t="s">
        <v>42</v>
      </c>
      <c r="J53" s="28">
        <f t="shared" si="1"/>
        <v>34429.09</v>
      </c>
      <c r="K53" s="28">
        <f>E53-G53</f>
        <v>9570.910000000003</v>
      </c>
      <c r="L53" s="28">
        <f>F53-G53</f>
        <v>9570.910000000003</v>
      </c>
    </row>
    <row r="54" spans="1:12" ht="12.75">
      <c r="A54" s="26" t="s">
        <v>197</v>
      </c>
      <c r="B54" s="27" t="s">
        <v>140</v>
      </c>
      <c r="C54" s="41" t="s">
        <v>198</v>
      </c>
      <c r="D54" s="42"/>
      <c r="E54" s="28">
        <v>44000</v>
      </c>
      <c r="F54" s="28">
        <v>44000</v>
      </c>
      <c r="G54" s="28">
        <f>G55+G56+G57</f>
        <v>34429.09</v>
      </c>
      <c r="H54" s="28" t="s">
        <v>42</v>
      </c>
      <c r="I54" s="28" t="s">
        <v>42</v>
      </c>
      <c r="J54" s="28">
        <f t="shared" si="1"/>
        <v>34429.09</v>
      </c>
      <c r="K54" s="28">
        <f>K53</f>
        <v>9570.910000000003</v>
      </c>
      <c r="L54" s="28">
        <f>L53</f>
        <v>9570.910000000003</v>
      </c>
    </row>
    <row r="55" spans="1:12" ht="24" customHeight="1">
      <c r="A55" s="26" t="s">
        <v>199</v>
      </c>
      <c r="B55" s="27" t="s">
        <v>140</v>
      </c>
      <c r="C55" s="41" t="s">
        <v>200</v>
      </c>
      <c r="D55" s="42"/>
      <c r="E55" s="28">
        <v>19000</v>
      </c>
      <c r="F55" s="28">
        <v>19000</v>
      </c>
      <c r="G55" s="28">
        <v>12927.86</v>
      </c>
      <c r="H55" s="28" t="s">
        <v>42</v>
      </c>
      <c r="I55" s="28" t="s">
        <v>42</v>
      </c>
      <c r="J55" s="28">
        <f t="shared" si="1"/>
        <v>12927.86</v>
      </c>
      <c r="K55" s="28">
        <f>E55-G55</f>
        <v>6072.139999999999</v>
      </c>
      <c r="L55" s="28">
        <f>F55-G55</f>
        <v>6072.139999999999</v>
      </c>
    </row>
    <row r="56" spans="1:12" ht="12.75">
      <c r="A56" s="26" t="s">
        <v>201</v>
      </c>
      <c r="B56" s="27" t="s">
        <v>140</v>
      </c>
      <c r="C56" s="41" t="s">
        <v>202</v>
      </c>
      <c r="D56" s="42"/>
      <c r="E56" s="28">
        <v>4000</v>
      </c>
      <c r="F56" s="28">
        <v>4000</v>
      </c>
      <c r="G56" s="28">
        <v>1501</v>
      </c>
      <c r="H56" s="28" t="s">
        <v>42</v>
      </c>
      <c r="I56" s="28" t="s">
        <v>42</v>
      </c>
      <c r="J56" s="28">
        <f t="shared" si="1"/>
        <v>1501</v>
      </c>
      <c r="K56" s="28">
        <f>E56-G56</f>
        <v>2499</v>
      </c>
      <c r="L56" s="28">
        <f>F56-G56</f>
        <v>2499</v>
      </c>
    </row>
    <row r="57" spans="1:12" ht="12.75">
      <c r="A57" s="26" t="s">
        <v>203</v>
      </c>
      <c r="B57" s="27" t="s">
        <v>140</v>
      </c>
      <c r="C57" s="41" t="s">
        <v>204</v>
      </c>
      <c r="D57" s="42"/>
      <c r="E57" s="28">
        <v>21000</v>
      </c>
      <c r="F57" s="28">
        <v>21000</v>
      </c>
      <c r="G57" s="28">
        <v>20000.23</v>
      </c>
      <c r="H57" s="28" t="s">
        <v>42</v>
      </c>
      <c r="I57" s="28" t="s">
        <v>42</v>
      </c>
      <c r="J57" s="28">
        <f t="shared" si="1"/>
        <v>20000.23</v>
      </c>
      <c r="K57" s="28">
        <v>999.77</v>
      </c>
      <c r="L57" s="28">
        <v>999.77</v>
      </c>
    </row>
    <row r="58" spans="1:12" ht="12.75">
      <c r="A58" s="23" t="s">
        <v>205</v>
      </c>
      <c r="B58" s="24" t="s">
        <v>140</v>
      </c>
      <c r="C58" s="43" t="s">
        <v>206</v>
      </c>
      <c r="D58" s="44"/>
      <c r="E58" s="25">
        <v>294000</v>
      </c>
      <c r="F58" s="25">
        <v>294000</v>
      </c>
      <c r="G58" s="25">
        <f>G59</f>
        <v>124879.36</v>
      </c>
      <c r="H58" s="25" t="s">
        <v>42</v>
      </c>
      <c r="I58" s="25" t="s">
        <v>42</v>
      </c>
      <c r="J58" s="25">
        <f t="shared" si="1"/>
        <v>124879.36</v>
      </c>
      <c r="K58" s="25">
        <f>E58-G58</f>
        <v>169120.64</v>
      </c>
      <c r="L58" s="25">
        <f>F58-G58</f>
        <v>169120.64</v>
      </c>
    </row>
    <row r="59" spans="1:12" ht="12.75">
      <c r="A59" s="23" t="s">
        <v>207</v>
      </c>
      <c r="B59" s="24" t="s">
        <v>140</v>
      </c>
      <c r="C59" s="43" t="s">
        <v>208</v>
      </c>
      <c r="D59" s="44"/>
      <c r="E59" s="25">
        <v>294000</v>
      </c>
      <c r="F59" s="25">
        <v>294000</v>
      </c>
      <c r="G59" s="25">
        <f>G60</f>
        <v>124879.36</v>
      </c>
      <c r="H59" s="25" t="s">
        <v>42</v>
      </c>
      <c r="I59" s="25" t="s">
        <v>42</v>
      </c>
      <c r="J59" s="25">
        <f t="shared" si="1"/>
        <v>124879.36</v>
      </c>
      <c r="K59" s="25">
        <f>K58</f>
        <v>169120.64</v>
      </c>
      <c r="L59" s="25">
        <f>L58</f>
        <v>169120.64</v>
      </c>
    </row>
    <row r="60" spans="1:12" ht="61.5" customHeight="1">
      <c r="A60" s="26" t="s">
        <v>151</v>
      </c>
      <c r="B60" s="27" t="s">
        <v>140</v>
      </c>
      <c r="C60" s="41" t="s">
        <v>209</v>
      </c>
      <c r="D60" s="42"/>
      <c r="E60" s="28">
        <v>294000</v>
      </c>
      <c r="F60" s="28">
        <v>294000</v>
      </c>
      <c r="G60" s="28">
        <f>G61</f>
        <v>124879.36</v>
      </c>
      <c r="H60" s="28" t="s">
        <v>42</v>
      </c>
      <c r="I60" s="28" t="s">
        <v>42</v>
      </c>
      <c r="J60" s="28">
        <f t="shared" si="1"/>
        <v>124879.36</v>
      </c>
      <c r="K60" s="28">
        <f>E60-G60</f>
        <v>169120.64</v>
      </c>
      <c r="L60" s="28">
        <f>F60-G60</f>
        <v>169120.64</v>
      </c>
    </row>
    <row r="61" spans="1:12" ht="24" customHeight="1">
      <c r="A61" s="26" t="s">
        <v>153</v>
      </c>
      <c r="B61" s="27" t="s">
        <v>140</v>
      </c>
      <c r="C61" s="41" t="s">
        <v>210</v>
      </c>
      <c r="D61" s="42"/>
      <c r="E61" s="28">
        <v>294000</v>
      </c>
      <c r="F61" s="28">
        <v>294000</v>
      </c>
      <c r="G61" s="28">
        <f>G62+G63</f>
        <v>124879.36</v>
      </c>
      <c r="H61" s="28" t="s">
        <v>42</v>
      </c>
      <c r="I61" s="28" t="s">
        <v>42</v>
      </c>
      <c r="J61" s="28">
        <f t="shared" si="1"/>
        <v>124879.36</v>
      </c>
      <c r="K61" s="28">
        <f>K60</f>
        <v>169120.64</v>
      </c>
      <c r="L61" s="28">
        <f>L60</f>
        <v>169120.64</v>
      </c>
    </row>
    <row r="62" spans="1:12" ht="24" customHeight="1">
      <c r="A62" s="26" t="s">
        <v>155</v>
      </c>
      <c r="B62" s="27" t="s">
        <v>140</v>
      </c>
      <c r="C62" s="41" t="s">
        <v>211</v>
      </c>
      <c r="D62" s="42"/>
      <c r="E62" s="28">
        <v>225800</v>
      </c>
      <c r="F62" s="28">
        <v>225800</v>
      </c>
      <c r="G62" s="28">
        <v>96350.35</v>
      </c>
      <c r="H62" s="28" t="s">
        <v>42</v>
      </c>
      <c r="I62" s="28" t="s">
        <v>42</v>
      </c>
      <c r="J62" s="28">
        <f t="shared" si="1"/>
        <v>96350.35</v>
      </c>
      <c r="K62" s="28">
        <f>E62-G62</f>
        <v>129449.65</v>
      </c>
      <c r="L62" s="28">
        <f>F62-G62</f>
        <v>129449.65</v>
      </c>
    </row>
    <row r="63" spans="1:12" ht="48.75" customHeight="1">
      <c r="A63" s="26" t="s">
        <v>159</v>
      </c>
      <c r="B63" s="27" t="s">
        <v>140</v>
      </c>
      <c r="C63" s="41" t="s">
        <v>212</v>
      </c>
      <c r="D63" s="42"/>
      <c r="E63" s="28">
        <v>68200</v>
      </c>
      <c r="F63" s="28">
        <v>68200</v>
      </c>
      <c r="G63" s="28">
        <v>28529.01</v>
      </c>
      <c r="H63" s="28" t="s">
        <v>42</v>
      </c>
      <c r="I63" s="28" t="s">
        <v>42</v>
      </c>
      <c r="J63" s="28">
        <f t="shared" si="1"/>
        <v>28529.01</v>
      </c>
      <c r="K63" s="28">
        <v>39670.99</v>
      </c>
      <c r="L63" s="28">
        <v>39670.99</v>
      </c>
    </row>
    <row r="64" spans="1:12" ht="24" customHeight="1">
      <c r="A64" s="23" t="s">
        <v>213</v>
      </c>
      <c r="B64" s="24" t="s">
        <v>140</v>
      </c>
      <c r="C64" s="43" t="s">
        <v>214</v>
      </c>
      <c r="D64" s="44"/>
      <c r="E64" s="25">
        <v>20000</v>
      </c>
      <c r="F64" s="25">
        <v>20000</v>
      </c>
      <c r="G64" s="25">
        <v>9990</v>
      </c>
      <c r="H64" s="25" t="s">
        <v>42</v>
      </c>
      <c r="I64" s="25" t="s">
        <v>42</v>
      </c>
      <c r="J64" s="25">
        <f t="shared" si="1"/>
        <v>9990</v>
      </c>
      <c r="K64" s="25">
        <v>10010</v>
      </c>
      <c r="L64" s="25">
        <v>10010</v>
      </c>
    </row>
    <row r="65" spans="1:12" ht="48.75" customHeight="1">
      <c r="A65" s="23" t="s">
        <v>215</v>
      </c>
      <c r="B65" s="24" t="s">
        <v>140</v>
      </c>
      <c r="C65" s="43" t="s">
        <v>216</v>
      </c>
      <c r="D65" s="44"/>
      <c r="E65" s="25">
        <v>20000</v>
      </c>
      <c r="F65" s="25">
        <v>20000</v>
      </c>
      <c r="G65" s="25">
        <v>9990</v>
      </c>
      <c r="H65" s="25" t="s">
        <v>42</v>
      </c>
      <c r="I65" s="25" t="s">
        <v>42</v>
      </c>
      <c r="J65" s="25">
        <f t="shared" si="1"/>
        <v>9990</v>
      </c>
      <c r="K65" s="25">
        <v>10010</v>
      </c>
      <c r="L65" s="25">
        <v>10010</v>
      </c>
    </row>
    <row r="66" spans="1:12" ht="24" customHeight="1">
      <c r="A66" s="26" t="s">
        <v>145</v>
      </c>
      <c r="B66" s="27" t="s">
        <v>140</v>
      </c>
      <c r="C66" s="41" t="s">
        <v>217</v>
      </c>
      <c r="D66" s="42"/>
      <c r="E66" s="28">
        <v>20000</v>
      </c>
      <c r="F66" s="28">
        <v>20000</v>
      </c>
      <c r="G66" s="28">
        <v>9990</v>
      </c>
      <c r="H66" s="28" t="s">
        <v>42</v>
      </c>
      <c r="I66" s="28" t="s">
        <v>42</v>
      </c>
      <c r="J66" s="28">
        <f t="shared" si="1"/>
        <v>9990</v>
      </c>
      <c r="K66" s="28">
        <v>10010</v>
      </c>
      <c r="L66" s="28">
        <v>10010</v>
      </c>
    </row>
    <row r="67" spans="1:12" ht="36.75" customHeight="1">
      <c r="A67" s="26" t="s">
        <v>147</v>
      </c>
      <c r="B67" s="27" t="s">
        <v>140</v>
      </c>
      <c r="C67" s="41" t="s">
        <v>218</v>
      </c>
      <c r="D67" s="42"/>
      <c r="E67" s="28">
        <v>20000</v>
      </c>
      <c r="F67" s="28">
        <v>20000</v>
      </c>
      <c r="G67" s="28">
        <v>9990</v>
      </c>
      <c r="H67" s="28" t="s">
        <v>42</v>
      </c>
      <c r="I67" s="28" t="s">
        <v>42</v>
      </c>
      <c r="J67" s="28">
        <f t="shared" si="1"/>
        <v>9990</v>
      </c>
      <c r="K67" s="28">
        <v>10010</v>
      </c>
      <c r="L67" s="28">
        <v>10010</v>
      </c>
    </row>
    <row r="68" spans="1:12" ht="36.75" customHeight="1">
      <c r="A68" s="26" t="s">
        <v>149</v>
      </c>
      <c r="B68" s="27" t="s">
        <v>140</v>
      </c>
      <c r="C68" s="41" t="s">
        <v>219</v>
      </c>
      <c r="D68" s="42"/>
      <c r="E68" s="28">
        <v>20000</v>
      </c>
      <c r="F68" s="28">
        <v>20000</v>
      </c>
      <c r="G68" s="28">
        <v>9990</v>
      </c>
      <c r="H68" s="28" t="s">
        <v>42</v>
      </c>
      <c r="I68" s="28" t="s">
        <v>42</v>
      </c>
      <c r="J68" s="28">
        <f t="shared" si="1"/>
        <v>9990</v>
      </c>
      <c r="K68" s="28">
        <v>10010</v>
      </c>
      <c r="L68" s="28">
        <v>10010</v>
      </c>
    </row>
    <row r="69" spans="1:12" ht="12.75">
      <c r="A69" s="23" t="s">
        <v>220</v>
      </c>
      <c r="B69" s="24" t="s">
        <v>140</v>
      </c>
      <c r="C69" s="43" t="s">
        <v>221</v>
      </c>
      <c r="D69" s="44"/>
      <c r="E69" s="25">
        <v>2388100</v>
      </c>
      <c r="F69" s="25">
        <v>2388100</v>
      </c>
      <c r="G69" s="25">
        <v>1019494.73</v>
      </c>
      <c r="H69" s="25" t="s">
        <v>42</v>
      </c>
      <c r="I69" s="25" t="s">
        <v>42</v>
      </c>
      <c r="J69" s="25">
        <f t="shared" si="1"/>
        <v>1019494.73</v>
      </c>
      <c r="K69" s="25">
        <v>1368605.27</v>
      </c>
      <c r="L69" s="25">
        <v>1368605.27</v>
      </c>
    </row>
    <row r="70" spans="1:12" ht="12.75">
      <c r="A70" s="23" t="s">
        <v>222</v>
      </c>
      <c r="B70" s="24" t="s">
        <v>140</v>
      </c>
      <c r="C70" s="43" t="s">
        <v>223</v>
      </c>
      <c r="D70" s="44"/>
      <c r="E70" s="25">
        <v>23200</v>
      </c>
      <c r="F70" s="25">
        <v>23200</v>
      </c>
      <c r="G70" s="25" t="s">
        <v>42</v>
      </c>
      <c r="H70" s="25" t="s">
        <v>42</v>
      </c>
      <c r="I70" s="25" t="s">
        <v>42</v>
      </c>
      <c r="J70" s="25" t="str">
        <f t="shared" si="1"/>
        <v>-</v>
      </c>
      <c r="K70" s="25">
        <v>23200</v>
      </c>
      <c r="L70" s="25">
        <v>23200</v>
      </c>
    </row>
    <row r="71" spans="1:12" ht="24" customHeight="1">
      <c r="A71" s="26" t="s">
        <v>145</v>
      </c>
      <c r="B71" s="27" t="s">
        <v>140</v>
      </c>
      <c r="C71" s="41" t="s">
        <v>224</v>
      </c>
      <c r="D71" s="42"/>
      <c r="E71" s="28">
        <v>23200</v>
      </c>
      <c r="F71" s="28">
        <v>23200</v>
      </c>
      <c r="G71" s="28" t="s">
        <v>42</v>
      </c>
      <c r="H71" s="28" t="s">
        <v>42</v>
      </c>
      <c r="I71" s="28" t="s">
        <v>42</v>
      </c>
      <c r="J71" s="28" t="str">
        <f t="shared" si="1"/>
        <v>-</v>
      </c>
      <c r="K71" s="28">
        <v>23200</v>
      </c>
      <c r="L71" s="28">
        <v>23200</v>
      </c>
    </row>
    <row r="72" spans="1:12" ht="36.75" customHeight="1">
      <c r="A72" s="26" t="s">
        <v>147</v>
      </c>
      <c r="B72" s="27" t="s">
        <v>140</v>
      </c>
      <c r="C72" s="41" t="s">
        <v>225</v>
      </c>
      <c r="D72" s="42"/>
      <c r="E72" s="28">
        <v>23200</v>
      </c>
      <c r="F72" s="28">
        <v>23200</v>
      </c>
      <c r="G72" s="28" t="s">
        <v>42</v>
      </c>
      <c r="H72" s="28" t="s">
        <v>42</v>
      </c>
      <c r="I72" s="28" t="s">
        <v>42</v>
      </c>
      <c r="J72" s="28" t="str">
        <f t="shared" si="1"/>
        <v>-</v>
      </c>
      <c r="K72" s="28">
        <v>23200</v>
      </c>
      <c r="L72" s="28">
        <v>23200</v>
      </c>
    </row>
    <row r="73" spans="1:12" ht="36.75" customHeight="1">
      <c r="A73" s="26" t="s">
        <v>149</v>
      </c>
      <c r="B73" s="27" t="s">
        <v>140</v>
      </c>
      <c r="C73" s="41" t="s">
        <v>226</v>
      </c>
      <c r="D73" s="42"/>
      <c r="E73" s="28">
        <v>23200</v>
      </c>
      <c r="F73" s="28">
        <v>23200</v>
      </c>
      <c r="G73" s="28" t="s">
        <v>42</v>
      </c>
      <c r="H73" s="28" t="s">
        <v>42</v>
      </c>
      <c r="I73" s="28" t="s">
        <v>42</v>
      </c>
      <c r="J73" s="28" t="str">
        <f t="shared" si="1"/>
        <v>-</v>
      </c>
      <c r="K73" s="28">
        <v>23200</v>
      </c>
      <c r="L73" s="28">
        <v>23200</v>
      </c>
    </row>
    <row r="74" spans="1:12" ht="12.75">
      <c r="A74" s="23" t="s">
        <v>227</v>
      </c>
      <c r="B74" s="24" t="s">
        <v>140</v>
      </c>
      <c r="C74" s="43" t="s">
        <v>228</v>
      </c>
      <c r="D74" s="44"/>
      <c r="E74" s="25">
        <v>2364900</v>
      </c>
      <c r="F74" s="25">
        <v>2364900</v>
      </c>
      <c r="G74" s="25">
        <v>1019494.73</v>
      </c>
      <c r="H74" s="25" t="s">
        <v>42</v>
      </c>
      <c r="I74" s="25" t="s">
        <v>42</v>
      </c>
      <c r="J74" s="25">
        <f t="shared" si="1"/>
        <v>1019494.73</v>
      </c>
      <c r="K74" s="25">
        <v>1345405.27</v>
      </c>
      <c r="L74" s="25">
        <v>1345405.27</v>
      </c>
    </row>
    <row r="75" spans="1:12" ht="24" customHeight="1">
      <c r="A75" s="26" t="s">
        <v>145</v>
      </c>
      <c r="B75" s="27" t="s">
        <v>140</v>
      </c>
      <c r="C75" s="41" t="s">
        <v>229</v>
      </c>
      <c r="D75" s="42"/>
      <c r="E75" s="28">
        <v>2364900</v>
      </c>
      <c r="F75" s="28">
        <v>2364900</v>
      </c>
      <c r="G75" s="28">
        <v>1019494.73</v>
      </c>
      <c r="H75" s="28" t="s">
        <v>42</v>
      </c>
      <c r="I75" s="28" t="s">
        <v>42</v>
      </c>
      <c r="J75" s="28">
        <f t="shared" si="1"/>
        <v>1019494.73</v>
      </c>
      <c r="K75" s="28">
        <v>1345405.27</v>
      </c>
      <c r="L75" s="28">
        <v>1345405.27</v>
      </c>
    </row>
    <row r="76" spans="1:12" ht="36.75" customHeight="1">
      <c r="A76" s="26" t="s">
        <v>147</v>
      </c>
      <c r="B76" s="27" t="s">
        <v>140</v>
      </c>
      <c r="C76" s="41" t="s">
        <v>230</v>
      </c>
      <c r="D76" s="42"/>
      <c r="E76" s="28">
        <v>2364900</v>
      </c>
      <c r="F76" s="28">
        <v>2364900</v>
      </c>
      <c r="G76" s="28">
        <v>1019494.73</v>
      </c>
      <c r="H76" s="28" t="s">
        <v>42</v>
      </c>
      <c r="I76" s="28" t="s">
        <v>42</v>
      </c>
      <c r="J76" s="28">
        <f t="shared" si="1"/>
        <v>1019494.73</v>
      </c>
      <c r="K76" s="28">
        <v>1345405.27</v>
      </c>
      <c r="L76" s="28">
        <v>1345405.27</v>
      </c>
    </row>
    <row r="77" spans="1:12" ht="36.75" customHeight="1">
      <c r="A77" s="26" t="s">
        <v>149</v>
      </c>
      <c r="B77" s="27" t="s">
        <v>140</v>
      </c>
      <c r="C77" s="41" t="s">
        <v>231</v>
      </c>
      <c r="D77" s="42"/>
      <c r="E77" s="28">
        <v>2364900</v>
      </c>
      <c r="F77" s="28">
        <v>2364900</v>
      </c>
      <c r="G77" s="28">
        <v>1019494.73</v>
      </c>
      <c r="H77" s="28" t="s">
        <v>42</v>
      </c>
      <c r="I77" s="28" t="s">
        <v>42</v>
      </c>
      <c r="J77" s="28">
        <f t="shared" si="1"/>
        <v>1019494.73</v>
      </c>
      <c r="K77" s="28">
        <v>1345405.27</v>
      </c>
      <c r="L77" s="28">
        <v>1345405.27</v>
      </c>
    </row>
    <row r="78" spans="1:12" ht="12.75">
      <c r="A78" s="23" t="s">
        <v>232</v>
      </c>
      <c r="B78" s="24" t="s">
        <v>140</v>
      </c>
      <c r="C78" s="43" t="s">
        <v>233</v>
      </c>
      <c r="D78" s="44"/>
      <c r="E78" s="25">
        <v>615300</v>
      </c>
      <c r="F78" s="25">
        <v>615300</v>
      </c>
      <c r="G78" s="25">
        <f>G79+G86</f>
        <v>327380.62</v>
      </c>
      <c r="H78" s="25" t="s">
        <v>42</v>
      </c>
      <c r="I78" s="25" t="s">
        <v>42</v>
      </c>
      <c r="J78" s="25">
        <f t="shared" si="1"/>
        <v>327380.62</v>
      </c>
      <c r="K78" s="25">
        <f>E78-G78</f>
        <v>287919.38</v>
      </c>
      <c r="L78" s="25">
        <f>F78-G78</f>
        <v>287919.38</v>
      </c>
    </row>
    <row r="79" spans="1:12" ht="12.75">
      <c r="A79" s="23" t="s">
        <v>234</v>
      </c>
      <c r="B79" s="24" t="s">
        <v>140</v>
      </c>
      <c r="C79" s="43" t="s">
        <v>235</v>
      </c>
      <c r="D79" s="44"/>
      <c r="E79" s="25">
        <v>241000</v>
      </c>
      <c r="F79" s="25">
        <v>241000</v>
      </c>
      <c r="G79" s="99">
        <f>G80+G83</f>
        <v>240971.2</v>
      </c>
      <c r="H79" s="25" t="s">
        <v>42</v>
      </c>
      <c r="I79" s="25" t="s">
        <v>42</v>
      </c>
      <c r="J79" s="25">
        <f aca="true" t="shared" si="2" ref="J79:J112">IF(IF(G79="-",0,G79)+IF(H79="-",0,H79)+IF(I79="-",0,I79)=0,"-",IF(G79="-",0,G79)+IF(H79="-",0,H79)+IF(I79="-",0,I79))</f>
        <v>240971.2</v>
      </c>
      <c r="K79" s="25">
        <f>E79-G79</f>
        <v>28.79999999998836</v>
      </c>
      <c r="L79" s="25">
        <f>F79-G79</f>
        <v>28.79999999998836</v>
      </c>
    </row>
    <row r="80" spans="1:12" ht="24" customHeight="1">
      <c r="A80" s="26" t="s">
        <v>145</v>
      </c>
      <c r="B80" s="27" t="s">
        <v>140</v>
      </c>
      <c r="C80" s="41" t="s">
        <v>236</v>
      </c>
      <c r="D80" s="42"/>
      <c r="E80" s="28">
        <v>71000</v>
      </c>
      <c r="F80" s="28">
        <v>71000</v>
      </c>
      <c r="G80" s="28">
        <v>70971.2</v>
      </c>
      <c r="H80" s="28" t="s">
        <v>42</v>
      </c>
      <c r="I80" s="28" t="s">
        <v>42</v>
      </c>
      <c r="J80" s="28">
        <f t="shared" si="2"/>
        <v>70971.2</v>
      </c>
      <c r="K80" s="28">
        <f>E80-G80</f>
        <v>28.80000000000291</v>
      </c>
      <c r="L80" s="28">
        <f>K80</f>
        <v>28.80000000000291</v>
      </c>
    </row>
    <row r="81" spans="1:12" ht="36.75" customHeight="1">
      <c r="A81" s="26" t="s">
        <v>147</v>
      </c>
      <c r="B81" s="27" t="s">
        <v>140</v>
      </c>
      <c r="C81" s="41" t="s">
        <v>237</v>
      </c>
      <c r="D81" s="42"/>
      <c r="E81" s="28">
        <v>71000</v>
      </c>
      <c r="F81" s="28">
        <v>71000</v>
      </c>
      <c r="G81" s="28">
        <v>70971.2</v>
      </c>
      <c r="H81" s="28" t="s">
        <v>42</v>
      </c>
      <c r="I81" s="28" t="s">
        <v>42</v>
      </c>
      <c r="J81" s="28">
        <f t="shared" si="2"/>
        <v>70971.2</v>
      </c>
      <c r="K81" s="28">
        <v>28.8</v>
      </c>
      <c r="L81" s="28">
        <f>F81-G81</f>
        <v>28.80000000000291</v>
      </c>
    </row>
    <row r="82" spans="1:12" ht="36.75" customHeight="1">
      <c r="A82" s="26" t="s">
        <v>149</v>
      </c>
      <c r="B82" s="27" t="s">
        <v>140</v>
      </c>
      <c r="C82" s="41" t="s">
        <v>238</v>
      </c>
      <c r="D82" s="42"/>
      <c r="E82" s="28">
        <v>71000</v>
      </c>
      <c r="F82" s="28">
        <v>71000</v>
      </c>
      <c r="G82" s="28">
        <v>70971.2</v>
      </c>
      <c r="H82" s="28" t="s">
        <v>42</v>
      </c>
      <c r="I82" s="28" t="s">
        <v>42</v>
      </c>
      <c r="J82" s="28">
        <f t="shared" si="2"/>
        <v>70971.2</v>
      </c>
      <c r="K82" s="28">
        <v>28.8</v>
      </c>
      <c r="L82" s="28">
        <v>28.8</v>
      </c>
    </row>
    <row r="83" spans="1:12" ht="24" customHeight="1">
      <c r="A83" s="26" t="s">
        <v>145</v>
      </c>
      <c r="B83" s="27" t="s">
        <v>140</v>
      </c>
      <c r="C83" s="41" t="s">
        <v>239</v>
      </c>
      <c r="D83" s="42"/>
      <c r="E83" s="28">
        <v>170000</v>
      </c>
      <c r="F83" s="28">
        <v>170000</v>
      </c>
      <c r="G83" s="28">
        <v>170000</v>
      </c>
      <c r="H83" s="28" t="s">
        <v>42</v>
      </c>
      <c r="I83" s="28" t="s">
        <v>42</v>
      </c>
      <c r="J83" s="28">
        <f t="shared" si="2"/>
        <v>170000</v>
      </c>
      <c r="K83" s="28">
        <v>0</v>
      </c>
      <c r="L83" s="28">
        <v>0</v>
      </c>
    </row>
    <row r="84" spans="1:12" ht="36.75" customHeight="1">
      <c r="A84" s="26" t="s">
        <v>147</v>
      </c>
      <c r="B84" s="27" t="s">
        <v>140</v>
      </c>
      <c r="C84" s="41" t="s">
        <v>240</v>
      </c>
      <c r="D84" s="42"/>
      <c r="E84" s="28">
        <v>170000</v>
      </c>
      <c r="F84" s="28">
        <v>170000</v>
      </c>
      <c r="G84" s="28">
        <v>170000</v>
      </c>
      <c r="H84" s="28" t="s">
        <v>42</v>
      </c>
      <c r="I84" s="28" t="s">
        <v>42</v>
      </c>
      <c r="J84" s="28">
        <f t="shared" si="2"/>
        <v>170000</v>
      </c>
      <c r="K84" s="28">
        <v>0</v>
      </c>
      <c r="L84" s="28">
        <v>0</v>
      </c>
    </row>
    <row r="85" spans="1:12" ht="36.75" customHeight="1">
      <c r="A85" s="26" t="s">
        <v>149</v>
      </c>
      <c r="B85" s="27" t="s">
        <v>140</v>
      </c>
      <c r="C85" s="41" t="s">
        <v>241</v>
      </c>
      <c r="D85" s="42"/>
      <c r="E85" s="28">
        <v>170000</v>
      </c>
      <c r="F85" s="28">
        <v>170000</v>
      </c>
      <c r="G85" s="28">
        <v>170000</v>
      </c>
      <c r="H85" s="28" t="s">
        <v>42</v>
      </c>
      <c r="I85" s="28" t="s">
        <v>42</v>
      </c>
      <c r="J85" s="28">
        <f t="shared" si="2"/>
        <v>170000</v>
      </c>
      <c r="K85" s="28">
        <v>0</v>
      </c>
      <c r="L85" s="28">
        <v>0</v>
      </c>
    </row>
    <row r="86" spans="1:12" ht="12.75">
      <c r="A86" s="23" t="s">
        <v>242</v>
      </c>
      <c r="B86" s="24" t="s">
        <v>140</v>
      </c>
      <c r="C86" s="43" t="s">
        <v>243</v>
      </c>
      <c r="D86" s="44"/>
      <c r="E86" s="25">
        <v>374300</v>
      </c>
      <c r="F86" s="25">
        <v>374300</v>
      </c>
      <c r="G86" s="25">
        <f>G87+G91+G94+G97</f>
        <v>86409.42</v>
      </c>
      <c r="H86" s="25" t="s">
        <v>42</v>
      </c>
      <c r="I86" s="25" t="s">
        <v>42</v>
      </c>
      <c r="J86" s="25">
        <f t="shared" si="2"/>
        <v>86409.42</v>
      </c>
      <c r="K86" s="25">
        <f>E86-G86</f>
        <v>287890.58</v>
      </c>
      <c r="L86" s="25">
        <f>F86-G86</f>
        <v>287890.58</v>
      </c>
    </row>
    <row r="87" spans="1:12" ht="24" customHeight="1">
      <c r="A87" s="26" t="s">
        <v>145</v>
      </c>
      <c r="B87" s="27" t="s">
        <v>140</v>
      </c>
      <c r="C87" s="41" t="s">
        <v>244</v>
      </c>
      <c r="D87" s="42"/>
      <c r="E87" s="28">
        <v>309300</v>
      </c>
      <c r="F87" s="28">
        <v>309300</v>
      </c>
      <c r="G87" s="28">
        <v>55981.01</v>
      </c>
      <c r="H87" s="28" t="s">
        <v>42</v>
      </c>
      <c r="I87" s="28" t="s">
        <v>42</v>
      </c>
      <c r="J87" s="28">
        <f t="shared" si="2"/>
        <v>55981.01</v>
      </c>
      <c r="K87" s="28">
        <f>E87-G87</f>
        <v>253318.99</v>
      </c>
      <c r="L87" s="28">
        <f>K87</f>
        <v>253318.99</v>
      </c>
    </row>
    <row r="88" spans="1:12" ht="36.75" customHeight="1">
      <c r="A88" s="26" t="s">
        <v>147</v>
      </c>
      <c r="B88" s="27" t="s">
        <v>140</v>
      </c>
      <c r="C88" s="41" t="s">
        <v>245</v>
      </c>
      <c r="D88" s="42"/>
      <c r="E88" s="28">
        <v>309300</v>
      </c>
      <c r="F88" s="28">
        <v>309300</v>
      </c>
      <c r="G88" s="28">
        <v>55981.01</v>
      </c>
      <c r="H88" s="28" t="s">
        <v>42</v>
      </c>
      <c r="I88" s="28" t="s">
        <v>42</v>
      </c>
      <c r="J88" s="28">
        <f t="shared" si="2"/>
        <v>55981.01</v>
      </c>
      <c r="K88" s="28">
        <f>K87</f>
        <v>253318.99</v>
      </c>
      <c r="L88" s="28">
        <f>F88-G88</f>
        <v>253318.99</v>
      </c>
    </row>
    <row r="89" spans="1:12" ht="36.75" customHeight="1">
      <c r="A89" s="26" t="s">
        <v>149</v>
      </c>
      <c r="B89" s="27" t="s">
        <v>140</v>
      </c>
      <c r="C89" s="41" t="s">
        <v>246</v>
      </c>
      <c r="D89" s="42"/>
      <c r="E89" s="28">
        <v>127500</v>
      </c>
      <c r="F89" s="28">
        <v>127500</v>
      </c>
      <c r="G89" s="28" t="s">
        <v>42</v>
      </c>
      <c r="H89" s="28" t="s">
        <v>42</v>
      </c>
      <c r="I89" s="28" t="s">
        <v>42</v>
      </c>
      <c r="J89" s="28" t="str">
        <f t="shared" si="2"/>
        <v>-</v>
      </c>
      <c r="K89" s="28">
        <v>127500</v>
      </c>
      <c r="L89" s="28">
        <v>127500</v>
      </c>
    </row>
    <row r="90" spans="1:12" ht="12.75">
      <c r="A90" s="26" t="s">
        <v>167</v>
      </c>
      <c r="B90" s="27" t="s">
        <v>140</v>
      </c>
      <c r="C90" s="41" t="s">
        <v>247</v>
      </c>
      <c r="D90" s="42"/>
      <c r="E90" s="28">
        <v>181800</v>
      </c>
      <c r="F90" s="28">
        <v>181800</v>
      </c>
      <c r="G90" s="28">
        <v>55981.01</v>
      </c>
      <c r="H90" s="28" t="s">
        <v>42</v>
      </c>
      <c r="I90" s="28" t="s">
        <v>42</v>
      </c>
      <c r="J90" s="28">
        <f t="shared" si="2"/>
        <v>55981.01</v>
      </c>
      <c r="K90" s="28">
        <f>E90-G90</f>
        <v>125818.98999999999</v>
      </c>
      <c r="L90" s="28">
        <f>K90</f>
        <v>125818.98999999999</v>
      </c>
    </row>
    <row r="91" spans="1:12" ht="24" customHeight="1">
      <c r="A91" s="26" t="s">
        <v>145</v>
      </c>
      <c r="B91" s="27" t="s">
        <v>140</v>
      </c>
      <c r="C91" s="41" t="s">
        <v>248</v>
      </c>
      <c r="D91" s="42"/>
      <c r="E91" s="28">
        <v>20000</v>
      </c>
      <c r="F91" s="28">
        <v>20000</v>
      </c>
      <c r="G91" s="28">
        <v>8495.26</v>
      </c>
      <c r="H91" s="28" t="s">
        <v>42</v>
      </c>
      <c r="I91" s="28" t="s">
        <v>42</v>
      </c>
      <c r="J91" s="28">
        <f t="shared" si="2"/>
        <v>8495.26</v>
      </c>
      <c r="K91" s="28">
        <v>11504.74</v>
      </c>
      <c r="L91" s="28">
        <v>11504.74</v>
      </c>
    </row>
    <row r="92" spans="1:12" ht="36.75" customHeight="1">
      <c r="A92" s="26" t="s">
        <v>147</v>
      </c>
      <c r="B92" s="27" t="s">
        <v>140</v>
      </c>
      <c r="C92" s="41" t="s">
        <v>249</v>
      </c>
      <c r="D92" s="42"/>
      <c r="E92" s="28">
        <v>20000</v>
      </c>
      <c r="F92" s="28">
        <v>20000</v>
      </c>
      <c r="G92" s="28">
        <v>8495.26</v>
      </c>
      <c r="H92" s="28" t="s">
        <v>42</v>
      </c>
      <c r="I92" s="28" t="s">
        <v>42</v>
      </c>
      <c r="J92" s="28">
        <f t="shared" si="2"/>
        <v>8495.26</v>
      </c>
      <c r="K92" s="28">
        <v>11504.74</v>
      </c>
      <c r="L92" s="28">
        <v>11504.74</v>
      </c>
    </row>
    <row r="93" spans="1:12" ht="36.75" customHeight="1">
      <c r="A93" s="26" t="s">
        <v>149</v>
      </c>
      <c r="B93" s="27" t="s">
        <v>140</v>
      </c>
      <c r="C93" s="41" t="s">
        <v>250</v>
      </c>
      <c r="D93" s="42"/>
      <c r="E93" s="28">
        <v>20000</v>
      </c>
      <c r="F93" s="28">
        <v>20000</v>
      </c>
      <c r="G93" s="28">
        <v>8495.26</v>
      </c>
      <c r="H93" s="28" t="s">
        <v>42</v>
      </c>
      <c r="I93" s="28" t="s">
        <v>42</v>
      </c>
      <c r="J93" s="28">
        <f t="shared" si="2"/>
        <v>8495.26</v>
      </c>
      <c r="K93" s="28">
        <v>11504.74</v>
      </c>
      <c r="L93" s="28">
        <v>11504.74</v>
      </c>
    </row>
    <row r="94" spans="1:12" ht="24" customHeight="1">
      <c r="A94" s="26" t="s">
        <v>145</v>
      </c>
      <c r="B94" s="27" t="s">
        <v>140</v>
      </c>
      <c r="C94" s="41" t="s">
        <v>251</v>
      </c>
      <c r="D94" s="42"/>
      <c r="E94" s="28">
        <v>20000</v>
      </c>
      <c r="F94" s="28">
        <v>20000</v>
      </c>
      <c r="G94" s="28">
        <v>15276.98</v>
      </c>
      <c r="H94" s="28" t="s">
        <v>42</v>
      </c>
      <c r="I94" s="28" t="s">
        <v>42</v>
      </c>
      <c r="J94" s="28">
        <f t="shared" si="2"/>
        <v>15276.98</v>
      </c>
      <c r="K94" s="28">
        <v>4723.02</v>
      </c>
      <c r="L94" s="28">
        <v>4723.02</v>
      </c>
    </row>
    <row r="95" spans="1:12" ht="36.75" customHeight="1">
      <c r="A95" s="26" t="s">
        <v>147</v>
      </c>
      <c r="B95" s="27" t="s">
        <v>140</v>
      </c>
      <c r="C95" s="41" t="s">
        <v>252</v>
      </c>
      <c r="D95" s="42"/>
      <c r="E95" s="28">
        <v>20000</v>
      </c>
      <c r="F95" s="28">
        <v>20000</v>
      </c>
      <c r="G95" s="28">
        <v>15276.98</v>
      </c>
      <c r="H95" s="28" t="s">
        <v>42</v>
      </c>
      <c r="I95" s="28" t="s">
        <v>42</v>
      </c>
      <c r="J95" s="28">
        <f t="shared" si="2"/>
        <v>15276.98</v>
      </c>
      <c r="K95" s="28">
        <v>4723.02</v>
      </c>
      <c r="L95" s="28">
        <v>4723.02</v>
      </c>
    </row>
    <row r="96" spans="1:12" ht="36.75" customHeight="1">
      <c r="A96" s="26" t="s">
        <v>149</v>
      </c>
      <c r="B96" s="27" t="s">
        <v>140</v>
      </c>
      <c r="C96" s="41" t="s">
        <v>253</v>
      </c>
      <c r="D96" s="42"/>
      <c r="E96" s="28">
        <v>20000</v>
      </c>
      <c r="F96" s="28">
        <v>20000</v>
      </c>
      <c r="G96" s="28">
        <v>15276.98</v>
      </c>
      <c r="H96" s="28" t="s">
        <v>42</v>
      </c>
      <c r="I96" s="28" t="s">
        <v>42</v>
      </c>
      <c r="J96" s="28">
        <f t="shared" si="2"/>
        <v>15276.98</v>
      </c>
      <c r="K96" s="28">
        <v>4723.02</v>
      </c>
      <c r="L96" s="28">
        <v>4723.02</v>
      </c>
    </row>
    <row r="97" spans="1:12" ht="24" customHeight="1">
      <c r="A97" s="26" t="s">
        <v>145</v>
      </c>
      <c r="B97" s="27" t="s">
        <v>140</v>
      </c>
      <c r="C97" s="41" t="s">
        <v>254</v>
      </c>
      <c r="D97" s="42"/>
      <c r="E97" s="28">
        <v>25000</v>
      </c>
      <c r="F97" s="28">
        <v>25000</v>
      </c>
      <c r="G97" s="28">
        <v>6656.17</v>
      </c>
      <c r="H97" s="28" t="s">
        <v>42</v>
      </c>
      <c r="I97" s="28" t="s">
        <v>42</v>
      </c>
      <c r="J97" s="28">
        <f t="shared" si="2"/>
        <v>6656.17</v>
      </c>
      <c r="K97" s="28">
        <v>18343.83</v>
      </c>
      <c r="L97" s="28">
        <v>18343.83</v>
      </c>
    </row>
    <row r="98" spans="1:12" ht="36.75" customHeight="1">
      <c r="A98" s="26" t="s">
        <v>147</v>
      </c>
      <c r="B98" s="27" t="s">
        <v>140</v>
      </c>
      <c r="C98" s="41" t="s">
        <v>255</v>
      </c>
      <c r="D98" s="42"/>
      <c r="E98" s="28">
        <v>25000</v>
      </c>
      <c r="F98" s="28">
        <v>25000</v>
      </c>
      <c r="G98" s="28">
        <v>6656.17</v>
      </c>
      <c r="H98" s="28" t="s">
        <v>42</v>
      </c>
      <c r="I98" s="28" t="s">
        <v>42</v>
      </c>
      <c r="J98" s="28">
        <f t="shared" si="2"/>
        <v>6656.17</v>
      </c>
      <c r="K98" s="28">
        <v>18343.83</v>
      </c>
      <c r="L98" s="28">
        <v>18343.83</v>
      </c>
    </row>
    <row r="99" spans="1:12" ht="36.75" customHeight="1">
      <c r="A99" s="26" t="s">
        <v>149</v>
      </c>
      <c r="B99" s="27" t="s">
        <v>140</v>
      </c>
      <c r="C99" s="41" t="s">
        <v>256</v>
      </c>
      <c r="D99" s="42"/>
      <c r="E99" s="28">
        <v>25000</v>
      </c>
      <c r="F99" s="28">
        <v>25000</v>
      </c>
      <c r="G99" s="28">
        <v>6656.17</v>
      </c>
      <c r="H99" s="28" t="s">
        <v>42</v>
      </c>
      <c r="I99" s="28" t="s">
        <v>42</v>
      </c>
      <c r="J99" s="28">
        <f t="shared" si="2"/>
        <v>6656.17</v>
      </c>
      <c r="K99" s="28">
        <v>18343.83</v>
      </c>
      <c r="L99" s="28">
        <v>18343.83</v>
      </c>
    </row>
    <row r="100" spans="1:12" ht="12.75">
      <c r="A100" s="23" t="s">
        <v>257</v>
      </c>
      <c r="B100" s="24" t="s">
        <v>140</v>
      </c>
      <c r="C100" s="43" t="s">
        <v>258</v>
      </c>
      <c r="D100" s="44"/>
      <c r="E100" s="25">
        <v>10000</v>
      </c>
      <c r="F100" s="25">
        <v>10000</v>
      </c>
      <c r="G100" s="25">
        <v>9960</v>
      </c>
      <c r="H100" s="25" t="s">
        <v>42</v>
      </c>
      <c r="I100" s="25" t="s">
        <v>42</v>
      </c>
      <c r="J100" s="25">
        <f t="shared" si="2"/>
        <v>9960</v>
      </c>
      <c r="K100" s="25">
        <v>40</v>
      </c>
      <c r="L100" s="25">
        <v>40</v>
      </c>
    </row>
    <row r="101" spans="1:12" ht="24" customHeight="1">
      <c r="A101" s="23" t="s">
        <v>259</v>
      </c>
      <c r="B101" s="24" t="s">
        <v>140</v>
      </c>
      <c r="C101" s="43" t="s">
        <v>260</v>
      </c>
      <c r="D101" s="44"/>
      <c r="E101" s="25">
        <v>10000</v>
      </c>
      <c r="F101" s="25">
        <v>10000</v>
      </c>
      <c r="G101" s="25">
        <v>9960</v>
      </c>
      <c r="H101" s="25" t="s">
        <v>42</v>
      </c>
      <c r="I101" s="25" t="s">
        <v>42</v>
      </c>
      <c r="J101" s="25">
        <f t="shared" si="2"/>
        <v>9960</v>
      </c>
      <c r="K101" s="25">
        <v>40</v>
      </c>
      <c r="L101" s="25">
        <v>40</v>
      </c>
    </row>
    <row r="102" spans="1:12" ht="24" customHeight="1">
      <c r="A102" s="26" t="s">
        <v>145</v>
      </c>
      <c r="B102" s="27" t="s">
        <v>140</v>
      </c>
      <c r="C102" s="41" t="s">
        <v>261</v>
      </c>
      <c r="D102" s="42"/>
      <c r="E102" s="28">
        <v>10000</v>
      </c>
      <c r="F102" s="28">
        <v>10000</v>
      </c>
      <c r="G102" s="28">
        <v>9960</v>
      </c>
      <c r="H102" s="28" t="s">
        <v>42</v>
      </c>
      <c r="I102" s="28" t="s">
        <v>42</v>
      </c>
      <c r="J102" s="28">
        <f t="shared" si="2"/>
        <v>9960</v>
      </c>
      <c r="K102" s="28">
        <v>40</v>
      </c>
      <c r="L102" s="28">
        <v>40</v>
      </c>
    </row>
    <row r="103" spans="1:12" ht="36.75" customHeight="1">
      <c r="A103" s="26" t="s">
        <v>147</v>
      </c>
      <c r="B103" s="27" t="s">
        <v>140</v>
      </c>
      <c r="C103" s="41" t="s">
        <v>262</v>
      </c>
      <c r="D103" s="42"/>
      <c r="E103" s="28">
        <v>10000</v>
      </c>
      <c r="F103" s="28">
        <v>10000</v>
      </c>
      <c r="G103" s="28">
        <v>9960</v>
      </c>
      <c r="H103" s="28" t="s">
        <v>42</v>
      </c>
      <c r="I103" s="28" t="s">
        <v>42</v>
      </c>
      <c r="J103" s="28">
        <f t="shared" si="2"/>
        <v>9960</v>
      </c>
      <c r="K103" s="28">
        <v>40</v>
      </c>
      <c r="L103" s="28">
        <v>40</v>
      </c>
    </row>
    <row r="104" spans="1:12" ht="36.75" customHeight="1">
      <c r="A104" s="26" t="s">
        <v>149</v>
      </c>
      <c r="B104" s="27" t="s">
        <v>140</v>
      </c>
      <c r="C104" s="41" t="s">
        <v>263</v>
      </c>
      <c r="D104" s="42"/>
      <c r="E104" s="28">
        <v>10000</v>
      </c>
      <c r="F104" s="28">
        <v>10000</v>
      </c>
      <c r="G104" s="28">
        <v>9960</v>
      </c>
      <c r="H104" s="28" t="s">
        <v>42</v>
      </c>
      <c r="I104" s="28" t="s">
        <v>42</v>
      </c>
      <c r="J104" s="28">
        <f t="shared" si="2"/>
        <v>9960</v>
      </c>
      <c r="K104" s="28">
        <v>40</v>
      </c>
      <c r="L104" s="28">
        <v>40</v>
      </c>
    </row>
    <row r="105" spans="1:12" ht="12.75">
      <c r="A105" s="23" t="s">
        <v>264</v>
      </c>
      <c r="B105" s="24" t="s">
        <v>140</v>
      </c>
      <c r="C105" s="43" t="s">
        <v>265</v>
      </c>
      <c r="D105" s="44"/>
      <c r="E105" s="25">
        <v>4016400</v>
      </c>
      <c r="F105" s="25">
        <v>4016400</v>
      </c>
      <c r="G105" s="99">
        <v>2093500</v>
      </c>
      <c r="H105" s="25" t="s">
        <v>42</v>
      </c>
      <c r="I105" s="25" t="s">
        <v>42</v>
      </c>
      <c r="J105" s="25">
        <f t="shared" si="2"/>
        <v>2093500</v>
      </c>
      <c r="K105" s="25">
        <f>E105-G105</f>
        <v>1922900</v>
      </c>
      <c r="L105" s="25">
        <f>K105</f>
        <v>1922900</v>
      </c>
    </row>
    <row r="106" spans="1:12" ht="12.75">
      <c r="A106" s="23" t="s">
        <v>266</v>
      </c>
      <c r="B106" s="24" t="s">
        <v>140</v>
      </c>
      <c r="C106" s="43" t="s">
        <v>267</v>
      </c>
      <c r="D106" s="44"/>
      <c r="E106" s="25">
        <v>4016400</v>
      </c>
      <c r="F106" s="25">
        <v>4016400</v>
      </c>
      <c r="G106" s="99">
        <v>2093500</v>
      </c>
      <c r="H106" s="25" t="s">
        <v>42</v>
      </c>
      <c r="I106" s="25" t="s">
        <v>42</v>
      </c>
      <c r="J106" s="25">
        <f t="shared" si="2"/>
        <v>2093500</v>
      </c>
      <c r="K106" s="25">
        <f>K105</f>
        <v>1922900</v>
      </c>
      <c r="L106" s="25">
        <f>L105</f>
        <v>1922900</v>
      </c>
    </row>
    <row r="107" spans="1:12" ht="36.75" customHeight="1">
      <c r="A107" s="26" t="s">
        <v>268</v>
      </c>
      <c r="B107" s="27" t="s">
        <v>140</v>
      </c>
      <c r="C107" s="41" t="s">
        <v>269</v>
      </c>
      <c r="D107" s="42"/>
      <c r="E107" s="28">
        <v>3986900</v>
      </c>
      <c r="F107" s="28">
        <v>3986900</v>
      </c>
      <c r="G107" s="28">
        <v>2093500</v>
      </c>
      <c r="H107" s="28" t="s">
        <v>42</v>
      </c>
      <c r="I107" s="28" t="s">
        <v>42</v>
      </c>
      <c r="J107" s="28">
        <f t="shared" si="2"/>
        <v>2093500</v>
      </c>
      <c r="K107" s="28">
        <f>E107-G107</f>
        <v>1893400</v>
      </c>
      <c r="L107" s="28">
        <f>F107-G107</f>
        <v>1893400</v>
      </c>
    </row>
    <row r="108" spans="1:12" ht="12.75">
      <c r="A108" s="26" t="s">
        <v>270</v>
      </c>
      <c r="B108" s="27" t="s">
        <v>140</v>
      </c>
      <c r="C108" s="41" t="s">
        <v>271</v>
      </c>
      <c r="D108" s="42"/>
      <c r="E108" s="28">
        <v>3986900</v>
      </c>
      <c r="F108" s="28">
        <v>3986900</v>
      </c>
      <c r="G108" s="28">
        <v>2093500</v>
      </c>
      <c r="H108" s="28" t="s">
        <v>42</v>
      </c>
      <c r="I108" s="28" t="s">
        <v>42</v>
      </c>
      <c r="J108" s="28">
        <f t="shared" si="2"/>
        <v>2093500</v>
      </c>
      <c r="K108" s="28">
        <f>K107</f>
        <v>1893400</v>
      </c>
      <c r="L108" s="28">
        <f>L107</f>
        <v>1893400</v>
      </c>
    </row>
    <row r="109" spans="1:12" ht="48.75" customHeight="1">
      <c r="A109" s="26" t="s">
        <v>272</v>
      </c>
      <c r="B109" s="27" t="s">
        <v>140</v>
      </c>
      <c r="C109" s="41" t="s">
        <v>273</v>
      </c>
      <c r="D109" s="42"/>
      <c r="E109" s="28">
        <v>3986900</v>
      </c>
      <c r="F109" s="28">
        <v>3986900</v>
      </c>
      <c r="G109" s="28">
        <v>2093500</v>
      </c>
      <c r="H109" s="28" t="s">
        <v>42</v>
      </c>
      <c r="I109" s="28" t="s">
        <v>42</v>
      </c>
      <c r="J109" s="28">
        <f t="shared" si="2"/>
        <v>2093500</v>
      </c>
      <c r="K109" s="28">
        <f>K108</f>
        <v>1893400</v>
      </c>
      <c r="L109" s="28">
        <f>L108</f>
        <v>1893400</v>
      </c>
    </row>
    <row r="110" spans="1:12" ht="12.75">
      <c r="A110" s="23" t="s">
        <v>266</v>
      </c>
      <c r="B110" s="24" t="s">
        <v>140</v>
      </c>
      <c r="C110" s="43" t="s">
        <v>267</v>
      </c>
      <c r="D110" s="44"/>
      <c r="E110" s="25">
        <v>29500</v>
      </c>
      <c r="F110" s="25">
        <v>29500</v>
      </c>
      <c r="G110" s="99" t="s">
        <v>42</v>
      </c>
      <c r="H110" s="25" t="s">
        <v>42</v>
      </c>
      <c r="I110" s="25" t="s">
        <v>42</v>
      </c>
      <c r="J110" s="25" t="str">
        <f>IF(IF(G110="-",0,G110)+IF(H110="-",0,H110)+IF(I110="-",0,I110)=0,"-",IF(G110="-",0,G110)+IF(H110="-",0,H110)+IF(I110="-",0,I110))</f>
        <v>-</v>
      </c>
      <c r="K110" s="25">
        <v>29500</v>
      </c>
      <c r="L110" s="25">
        <v>29500</v>
      </c>
    </row>
    <row r="111" spans="1:12" ht="28.5" customHeight="1">
      <c r="A111" s="26" t="s">
        <v>348</v>
      </c>
      <c r="B111" s="27" t="s">
        <v>140</v>
      </c>
      <c r="C111" s="41" t="s">
        <v>349</v>
      </c>
      <c r="D111" s="42"/>
      <c r="E111" s="28">
        <v>29500</v>
      </c>
      <c r="F111" s="28">
        <v>29500</v>
      </c>
      <c r="G111" s="28" t="s">
        <v>42</v>
      </c>
      <c r="H111" s="28" t="s">
        <v>42</v>
      </c>
      <c r="I111" s="28" t="s">
        <v>42</v>
      </c>
      <c r="J111" s="28" t="str">
        <f>IF(IF(G111="-",0,G111)+IF(H111="-",0,H111)+IF(I111="-",0,I111)=0,"-",IF(G111="-",0,G111)+IF(H111="-",0,H111)+IF(I111="-",0,I111))</f>
        <v>-</v>
      </c>
      <c r="K111" s="28">
        <v>29500</v>
      </c>
      <c r="L111" s="28">
        <v>29500</v>
      </c>
    </row>
    <row r="112" spans="1:12" ht="12.75">
      <c r="A112" s="23" t="s">
        <v>274</v>
      </c>
      <c r="B112" s="24" t="s">
        <v>140</v>
      </c>
      <c r="C112" s="43" t="s">
        <v>275</v>
      </c>
      <c r="D112" s="44"/>
      <c r="E112" s="25">
        <v>315000</v>
      </c>
      <c r="F112" s="25">
        <v>315000</v>
      </c>
      <c r="G112" s="99">
        <v>156877.28</v>
      </c>
      <c r="H112" s="25" t="s">
        <v>42</v>
      </c>
      <c r="I112" s="25" t="s">
        <v>42</v>
      </c>
      <c r="J112" s="25">
        <f t="shared" si="2"/>
        <v>156877.28</v>
      </c>
      <c r="K112" s="25">
        <f>E112-G112</f>
        <v>158122.72</v>
      </c>
      <c r="L112" s="25">
        <f>K112</f>
        <v>158122.72</v>
      </c>
    </row>
    <row r="113" spans="1:12" ht="12.75">
      <c r="A113" s="23" t="s">
        <v>276</v>
      </c>
      <c r="B113" s="24" t="s">
        <v>140</v>
      </c>
      <c r="C113" s="43" t="s">
        <v>277</v>
      </c>
      <c r="D113" s="44"/>
      <c r="E113" s="25">
        <v>315000</v>
      </c>
      <c r="F113" s="25">
        <v>315000</v>
      </c>
      <c r="G113" s="99">
        <v>156877.28</v>
      </c>
      <c r="H113" s="25" t="s">
        <v>42</v>
      </c>
      <c r="I113" s="25" t="s">
        <v>42</v>
      </c>
      <c r="J113" s="25">
        <f>IF(IF(G113="-",0,G113)+IF(H113="-",0,H113)+IF(I113="-",0,I113)=0,"-",IF(G113="-",0,G113)+IF(H113="-",0,H113)+IF(I113="-",0,I113))</f>
        <v>156877.28</v>
      </c>
      <c r="K113" s="25">
        <f>E113-G113</f>
        <v>158122.72</v>
      </c>
      <c r="L113" s="25">
        <v>158122.72</v>
      </c>
    </row>
    <row r="114" spans="1:12" ht="24" customHeight="1">
      <c r="A114" s="26" t="s">
        <v>278</v>
      </c>
      <c r="B114" s="27" t="s">
        <v>140</v>
      </c>
      <c r="C114" s="41" t="s">
        <v>279</v>
      </c>
      <c r="D114" s="42"/>
      <c r="E114" s="28">
        <v>315000</v>
      </c>
      <c r="F114" s="28">
        <v>315000</v>
      </c>
      <c r="G114" s="28">
        <v>156877.28</v>
      </c>
      <c r="H114" s="28" t="s">
        <v>42</v>
      </c>
      <c r="I114" s="28" t="s">
        <v>42</v>
      </c>
      <c r="J114" s="28">
        <f>IF(IF(G114="-",0,G114)+IF(H114="-",0,H114)+IF(I114="-",0,I114)=0,"-",IF(G114="-",0,G114)+IF(H114="-",0,H114)+IF(I114="-",0,I114))</f>
        <v>156877.28</v>
      </c>
      <c r="K114" s="25">
        <f>E114-G114</f>
        <v>158122.72</v>
      </c>
      <c r="L114" s="25">
        <v>158122.72</v>
      </c>
    </row>
    <row r="115" spans="1:12" ht="24" customHeight="1">
      <c r="A115" s="26" t="s">
        <v>280</v>
      </c>
      <c r="B115" s="27" t="s">
        <v>140</v>
      </c>
      <c r="C115" s="41" t="s">
        <v>281</v>
      </c>
      <c r="D115" s="42"/>
      <c r="E115" s="28">
        <v>315000</v>
      </c>
      <c r="F115" s="28">
        <v>315000</v>
      </c>
      <c r="G115" s="28">
        <v>156877.28</v>
      </c>
      <c r="H115" s="28" t="s">
        <v>42</v>
      </c>
      <c r="I115" s="28" t="s">
        <v>42</v>
      </c>
      <c r="J115" s="28">
        <f>IF(IF(G115="-",0,G115)+IF(H115="-",0,H115)+IF(I115="-",0,I115)=0,"-",IF(G115="-",0,G115)+IF(H115="-",0,H115)+IF(I115="-",0,I115))</f>
        <v>156877.28</v>
      </c>
      <c r="K115" s="25">
        <f>E115-G115</f>
        <v>158122.72</v>
      </c>
      <c r="L115" s="28">
        <v>158122.72</v>
      </c>
    </row>
    <row r="116" spans="1:12" ht="12.75">
      <c r="A116" s="26" t="s">
        <v>282</v>
      </c>
      <c r="B116" s="27" t="s">
        <v>140</v>
      </c>
      <c r="C116" s="41" t="s">
        <v>283</v>
      </c>
      <c r="D116" s="42"/>
      <c r="E116" s="28">
        <v>315000</v>
      </c>
      <c r="F116" s="28">
        <v>315000</v>
      </c>
      <c r="G116" s="28">
        <v>156877.28</v>
      </c>
      <c r="H116" s="28" t="s">
        <v>42</v>
      </c>
      <c r="I116" s="28" t="s">
        <v>42</v>
      </c>
      <c r="J116" s="28">
        <f>IF(IF(G116="-",0,G116)+IF(H116="-",0,H116)+IF(I116="-",0,I116)=0,"-",IF(G116="-",0,G116)+IF(H116="-",0,H116)+IF(I116="-",0,I116))</f>
        <v>156877.28</v>
      </c>
      <c r="K116" s="25">
        <f>E116-G116</f>
        <v>158122.72</v>
      </c>
      <c r="L116" s="28">
        <v>158122.72</v>
      </c>
    </row>
    <row r="117" spans="1:12" ht="24" customHeight="1">
      <c r="A117" s="23" t="s">
        <v>284</v>
      </c>
      <c r="B117" s="24" t="s">
        <v>285</v>
      </c>
      <c r="C117" s="43" t="s">
        <v>43</v>
      </c>
      <c r="D117" s="44"/>
      <c r="E117" s="25" t="s">
        <v>43</v>
      </c>
      <c r="F117" s="25" t="s">
        <v>43</v>
      </c>
      <c r="G117" s="25">
        <v>1404131.9</v>
      </c>
      <c r="H117" s="25" t="s">
        <v>42</v>
      </c>
      <c r="I117" s="25" t="s">
        <v>42</v>
      </c>
      <c r="J117" s="25">
        <f>IF(IF(G117="-",0,G117)+IF(H117="-",0,H117)+IF(I117="-",0,I117)=0,"-",IF(G117="-",0,G117)+IF(H117="-",0,H117)+IF(I117="-",0,I117))</f>
        <v>1404131.9</v>
      </c>
      <c r="K117" s="25" t="s">
        <v>43</v>
      </c>
      <c r="L117" s="25" t="s">
        <v>43</v>
      </c>
    </row>
  </sheetData>
  <sheetProtection/>
  <mergeCells count="119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17:D117"/>
    <mergeCell ref="C109:D109"/>
    <mergeCell ref="C112:D112"/>
    <mergeCell ref="C113:D113"/>
    <mergeCell ref="C114:D114"/>
    <mergeCell ref="C115:D115"/>
    <mergeCell ref="C116:D116"/>
    <mergeCell ref="C111:D111"/>
    <mergeCell ref="C110:D11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PageLayoutView="0" workbookViewId="0" topLeftCell="A4">
      <selection activeCell="G20" sqref="G20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40.71093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95" t="s">
        <v>286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63" t="s">
        <v>287</v>
      </c>
      <c r="B2" s="63"/>
      <c r="C2" s="63"/>
      <c r="D2" s="63"/>
      <c r="E2" s="63"/>
      <c r="F2" s="63"/>
      <c r="G2" s="63"/>
      <c r="H2" s="63"/>
      <c r="I2" s="63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7" t="s">
        <v>24</v>
      </c>
      <c r="B4" s="60" t="s">
        <v>25</v>
      </c>
      <c r="C4" s="72" t="s">
        <v>288</v>
      </c>
      <c r="D4" s="71" t="s">
        <v>27</v>
      </c>
      <c r="E4" s="96" t="s">
        <v>28</v>
      </c>
      <c r="F4" s="97"/>
      <c r="G4" s="97"/>
      <c r="H4" s="98"/>
      <c r="I4" s="45" t="s">
        <v>29</v>
      </c>
    </row>
    <row r="5" spans="1:9" ht="12.75" customHeight="1">
      <c r="A5" s="58"/>
      <c r="B5" s="61"/>
      <c r="C5" s="74"/>
      <c r="D5" s="69"/>
      <c r="E5" s="51" t="s">
        <v>30</v>
      </c>
      <c r="F5" s="51" t="s">
        <v>31</v>
      </c>
      <c r="G5" s="51" t="s">
        <v>32</v>
      </c>
      <c r="H5" s="48" t="s">
        <v>33</v>
      </c>
      <c r="I5" s="46"/>
    </row>
    <row r="6" spans="1:9" ht="12.75" customHeight="1">
      <c r="A6" s="58"/>
      <c r="B6" s="61"/>
      <c r="C6" s="74"/>
      <c r="D6" s="69"/>
      <c r="E6" s="69"/>
      <c r="F6" s="52"/>
      <c r="G6" s="52"/>
      <c r="H6" s="49"/>
      <c r="I6" s="46"/>
    </row>
    <row r="7" spans="1:9" ht="12.75" customHeight="1">
      <c r="A7" s="58"/>
      <c r="B7" s="61"/>
      <c r="C7" s="74"/>
      <c r="D7" s="69"/>
      <c r="E7" s="69"/>
      <c r="F7" s="52"/>
      <c r="G7" s="52"/>
      <c r="H7" s="49"/>
      <c r="I7" s="46"/>
    </row>
    <row r="8" spans="1:9" ht="12.75" customHeight="1">
      <c r="A8" s="58"/>
      <c r="B8" s="61"/>
      <c r="C8" s="74"/>
      <c r="D8" s="69"/>
      <c r="E8" s="69"/>
      <c r="F8" s="52"/>
      <c r="G8" s="52"/>
      <c r="H8" s="49"/>
      <c r="I8" s="46"/>
    </row>
    <row r="9" spans="1:9" ht="12.75" customHeight="1">
      <c r="A9" s="58"/>
      <c r="B9" s="61"/>
      <c r="C9" s="74"/>
      <c r="D9" s="69"/>
      <c r="E9" s="69"/>
      <c r="F9" s="52"/>
      <c r="G9" s="52"/>
      <c r="H9" s="49"/>
      <c r="I9" s="46"/>
    </row>
    <row r="10" spans="1:9" ht="12.75" customHeight="1">
      <c r="A10" s="59"/>
      <c r="B10" s="62"/>
      <c r="C10" s="76"/>
      <c r="D10" s="70"/>
      <c r="E10" s="70"/>
      <c r="F10" s="53"/>
      <c r="G10" s="53"/>
      <c r="H10" s="50"/>
      <c r="I10" s="47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>
      <c r="A12" s="23" t="s">
        <v>289</v>
      </c>
      <c r="B12" s="24" t="s">
        <v>290</v>
      </c>
      <c r="C12" s="24" t="s">
        <v>43</v>
      </c>
      <c r="D12" s="25">
        <v>481100</v>
      </c>
      <c r="E12" s="25">
        <v>-1404131.9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-1404131.9</v>
      </c>
      <c r="I12" s="25" t="s">
        <v>42</v>
      </c>
    </row>
    <row r="13" spans="1:9" ht="12.75">
      <c r="A13" s="26" t="s">
        <v>291</v>
      </c>
      <c r="B13" s="27"/>
      <c r="C13" s="27"/>
      <c r="D13" s="28"/>
      <c r="E13" s="28"/>
      <c r="F13" s="28"/>
      <c r="G13" s="28"/>
      <c r="H13" s="28"/>
      <c r="I13" s="28"/>
    </row>
    <row r="14" spans="1:9" ht="12.75">
      <c r="A14" s="23" t="s">
        <v>292</v>
      </c>
      <c r="B14" s="24" t="s">
        <v>293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ht="12.75">
      <c r="A15" s="26" t="s">
        <v>294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295</v>
      </c>
      <c r="B16" s="24" t="s">
        <v>296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ht="12.75">
      <c r="A17" s="26" t="s">
        <v>294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297</v>
      </c>
      <c r="B18" s="24" t="s">
        <v>298</v>
      </c>
      <c r="C18" s="24"/>
      <c r="D18" s="25">
        <v>481100</v>
      </c>
      <c r="E18" s="25">
        <v>-1404131.9</v>
      </c>
      <c r="F18" s="25" t="s">
        <v>42</v>
      </c>
      <c r="G18" s="25" t="s">
        <v>42</v>
      </c>
      <c r="H18" s="25">
        <f aca="true" t="shared" si="0" ref="H18:H27">IF(IF(OR(E18="-",E18="x"),0,E18)+IF(OR(F18="-",F18="x"),0,F18)+IF(OR(G18="-",G18="x"),0,G18)=0,"-",IF(OR(E18="-",E18="x"),0,E18)+IF(OR(F18="-",F18="x"),0,F18)+IF(OR(G18="-",G18="x"),0,G18))</f>
        <v>-1404131.9</v>
      </c>
      <c r="I18" s="25" t="s">
        <v>42</v>
      </c>
    </row>
    <row r="19" spans="1:9" ht="12.75">
      <c r="A19" s="23" t="s">
        <v>299</v>
      </c>
      <c r="B19" s="24" t="s">
        <v>300</v>
      </c>
      <c r="C19" s="24"/>
      <c r="D19" s="25">
        <v>-13885600</v>
      </c>
      <c r="E19" s="28">
        <v>-8374799.4</v>
      </c>
      <c r="F19" s="25" t="s">
        <v>42</v>
      </c>
      <c r="G19" s="25" t="s">
        <v>42</v>
      </c>
      <c r="H19" s="25">
        <f t="shared" si="0"/>
        <v>-8374799.4</v>
      </c>
      <c r="I19" s="25" t="s">
        <v>43</v>
      </c>
    </row>
    <row r="20" spans="1:9" ht="12.75">
      <c r="A20" s="23" t="s">
        <v>301</v>
      </c>
      <c r="B20" s="24" t="s">
        <v>302</v>
      </c>
      <c r="C20" s="24"/>
      <c r="D20" s="25">
        <v>14366700</v>
      </c>
      <c r="E20" s="28">
        <v>6970667.5</v>
      </c>
      <c r="F20" s="25" t="s">
        <v>42</v>
      </c>
      <c r="G20" s="25" t="s">
        <v>42</v>
      </c>
      <c r="H20" s="25">
        <f t="shared" si="0"/>
        <v>6970667.5</v>
      </c>
      <c r="I20" s="25" t="s">
        <v>43</v>
      </c>
    </row>
    <row r="21" spans="1:9" ht="12.75">
      <c r="A21" s="23" t="s">
        <v>303</v>
      </c>
      <c r="B21" s="24" t="s">
        <v>304</v>
      </c>
      <c r="C21" s="24" t="s">
        <v>43</v>
      </c>
      <c r="D21" s="25" t="s">
        <v>43</v>
      </c>
      <c r="E21" s="25"/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2.5">
      <c r="A22" s="26" t="s">
        <v>305</v>
      </c>
      <c r="B22" s="27" t="s">
        <v>306</v>
      </c>
      <c r="C22" s="27" t="s">
        <v>43</v>
      </c>
      <c r="D22" s="28" t="s">
        <v>43</v>
      </c>
      <c r="E22" s="28"/>
      <c r="F22" s="28" t="s">
        <v>42</v>
      </c>
      <c r="G22" s="28" t="s">
        <v>43</v>
      </c>
      <c r="H22" s="28" t="str">
        <f t="shared" si="0"/>
        <v>-</v>
      </c>
      <c r="I22" s="28" t="s">
        <v>43</v>
      </c>
    </row>
    <row r="23" spans="1:9" ht="33.75">
      <c r="A23" s="26" t="s">
        <v>307</v>
      </c>
      <c r="B23" s="27" t="s">
        <v>308</v>
      </c>
      <c r="C23" s="27" t="s">
        <v>43</v>
      </c>
      <c r="D23" s="28" t="s">
        <v>43</v>
      </c>
      <c r="E23" s="28"/>
      <c r="F23" s="28" t="s">
        <v>43</v>
      </c>
      <c r="G23" s="28" t="s">
        <v>43</v>
      </c>
      <c r="H23" s="28" t="str">
        <f t="shared" si="0"/>
        <v>-</v>
      </c>
      <c r="I23" s="28" t="s">
        <v>43</v>
      </c>
    </row>
    <row r="24" spans="1:9" ht="22.5">
      <c r="A24" s="26" t="s">
        <v>309</v>
      </c>
      <c r="B24" s="27" t="s">
        <v>310</v>
      </c>
      <c r="C24" s="27" t="s">
        <v>43</v>
      </c>
      <c r="D24" s="28" t="s">
        <v>43</v>
      </c>
      <c r="E24" s="28"/>
      <c r="F24" s="28" t="s">
        <v>42</v>
      </c>
      <c r="G24" s="28" t="s">
        <v>43</v>
      </c>
      <c r="H24" s="28" t="str">
        <f t="shared" si="0"/>
        <v>-</v>
      </c>
      <c r="I24" s="28" t="s">
        <v>43</v>
      </c>
    </row>
    <row r="25" spans="1:9" ht="22.5">
      <c r="A25" s="26" t="s">
        <v>311</v>
      </c>
      <c r="B25" s="27" t="s">
        <v>312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>
      <c r="A26" s="26" t="s">
        <v>313</v>
      </c>
      <c r="B26" s="27" t="s">
        <v>314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ht="12.75">
      <c r="A27" s="26" t="s">
        <v>315</v>
      </c>
      <c r="B27" s="27" t="s">
        <v>316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6" ht="12.75" customHeight="1">
      <c r="A29" s="40" t="s">
        <v>338</v>
      </c>
      <c r="C29" s="93" t="s">
        <v>340</v>
      </c>
      <c r="D29" s="94"/>
      <c r="E29" s="94"/>
      <c r="F29" s="94"/>
    </row>
    <row r="30" spans="1:9" ht="32.25" customHeight="1">
      <c r="A30" s="9" t="s">
        <v>339</v>
      </c>
      <c r="B30" s="8"/>
      <c r="C30" s="9"/>
      <c r="D30" s="78"/>
      <c r="E30" s="78"/>
      <c r="F30" s="78"/>
      <c r="G30" s="78"/>
      <c r="H30" s="78"/>
      <c r="I30" s="78"/>
    </row>
    <row r="31" spans="1:9" ht="12.75" customHeight="1">
      <c r="A31" s="9" t="s">
        <v>337</v>
      </c>
      <c r="D31" s="1"/>
      <c r="E31" s="1"/>
      <c r="F31" s="1"/>
      <c r="G31" s="32"/>
      <c r="H31" s="78"/>
      <c r="I31" s="78"/>
    </row>
    <row r="32" spans="4:9" ht="9.75" customHeight="1">
      <c r="D32" s="8"/>
      <c r="E32" s="8"/>
      <c r="F32" s="38"/>
      <c r="G32" s="32"/>
      <c r="H32" s="92"/>
      <c r="I32" s="92"/>
    </row>
    <row r="33" spans="1:9" ht="9.75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sheetProtection/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  <mergeCell ref="A2:I2"/>
    <mergeCell ref="C29:F29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317</v>
      </c>
      <c r="B1" t="s">
        <v>318</v>
      </c>
    </row>
    <row r="2" spans="1:2" ht="12.75">
      <c r="A2" t="s">
        <v>319</v>
      </c>
      <c r="B2" t="s">
        <v>320</v>
      </c>
    </row>
    <row r="3" spans="1:2" ht="12.75">
      <c r="A3" t="s">
        <v>321</v>
      </c>
      <c r="B3" t="s">
        <v>322</v>
      </c>
    </row>
    <row r="4" spans="1:2" ht="12.75">
      <c r="A4" t="s">
        <v>323</v>
      </c>
      <c r="B4" t="s">
        <v>290</v>
      </c>
    </row>
    <row r="5" spans="1:2" ht="12.75">
      <c r="A5" t="s">
        <v>324</v>
      </c>
      <c r="B5" t="s">
        <v>318</v>
      </c>
    </row>
    <row r="6" spans="1:2" ht="12.75">
      <c r="A6" t="s">
        <v>325</v>
      </c>
      <c r="B6" t="s">
        <v>34</v>
      </c>
    </row>
    <row r="7" spans="1:2" ht="12.75">
      <c r="A7" t="s">
        <v>326</v>
      </c>
    </row>
    <row r="8" spans="1:2" ht="12.75">
      <c r="A8" t="s">
        <v>327</v>
      </c>
      <c r="B8" t="s">
        <v>8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331</v>
      </c>
    </row>
    <row r="11" spans="1:2" ht="12.75">
      <c r="A11" t="s">
        <v>332</v>
      </c>
    </row>
    <row r="12" spans="1:2" ht="12.75">
      <c r="A12" t="s">
        <v>333</v>
      </c>
      <c r="B12" t="s">
        <v>334</v>
      </c>
    </row>
    <row r="13" spans="1:2" ht="12.75">
      <c r="A13" t="s">
        <v>335</v>
      </c>
    </row>
    <row r="14" spans="1:2" ht="12.75">
      <c r="A14" t="s">
        <v>336</v>
      </c>
      <c r="B14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rep:2.55.0.208</dc:description>
  <cp:lastModifiedBy>Admin</cp:lastModifiedBy>
  <cp:lastPrinted>2023-08-01T12:07:21Z</cp:lastPrinted>
  <dcterms:created xsi:type="dcterms:W3CDTF">2023-07-03T08:51:16Z</dcterms:created>
  <dcterms:modified xsi:type="dcterms:W3CDTF">2023-08-01T12:08:11Z</dcterms:modified>
  <cp:category/>
  <cp:version/>
  <cp:contentType/>
  <cp:contentStatus/>
</cp:coreProperties>
</file>