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codeName="ЭтаКнига" defaultThemeVersion="124226"/>
  <bookViews>
    <workbookView xWindow="0" yWindow="0" windowWidth="28800" windowHeight="12330"/>
  </bookViews>
  <sheets>
    <sheet name="ВВОД" sheetId="1" r:id="rId1"/>
    <sheet name="МО" sheetId="4" state="hidden" r:id="rId2"/>
  </sheets>
  <definedNames>
    <definedName name="_xlnm.Print_Area" localSheetId="0">ВВОД!$C$1:$L$334</definedName>
  </definedNames>
  <calcPr calcId="124519"/>
</workbook>
</file>

<file path=xl/calcChain.xml><?xml version="1.0" encoding="utf-8"?>
<calcChain xmlns="http://schemas.openxmlformats.org/spreadsheetml/2006/main">
  <c r="L26" i="1"/>
  <c r="C2" l="1"/>
  <c r="F93" l="1"/>
  <c r="G237" l="1"/>
  <c r="H237"/>
  <c r="I237"/>
  <c r="J237"/>
  <c r="K237"/>
  <c r="L237"/>
  <c r="F237"/>
  <c r="G193"/>
  <c r="H193"/>
  <c r="F193"/>
  <c r="G152"/>
  <c r="H152"/>
  <c r="I152"/>
  <c r="J152"/>
  <c r="K152"/>
  <c r="L152"/>
  <c r="F152"/>
  <c r="F103"/>
  <c r="L239" l="1"/>
  <c r="K239"/>
  <c r="J239"/>
  <c r="I239"/>
  <c r="H239"/>
  <c r="G239"/>
  <c r="F239"/>
  <c r="H197"/>
  <c r="G197"/>
  <c r="F197"/>
  <c r="L154"/>
  <c r="K154"/>
  <c r="J154"/>
  <c r="I154"/>
  <c r="H154"/>
  <c r="G154"/>
  <c r="F154"/>
  <c r="H112"/>
  <c r="G112"/>
  <c r="F112"/>
  <c r="F107"/>
  <c r="F104"/>
  <c r="F73"/>
  <c r="G103"/>
  <c r="H103"/>
  <c r="I103"/>
  <c r="J103"/>
  <c r="K103"/>
  <c r="L103"/>
  <c r="I272" l="1"/>
  <c r="L107" l="1"/>
  <c r="G107"/>
  <c r="H107"/>
  <c r="I107"/>
  <c r="J107"/>
  <c r="K107"/>
  <c r="G219" l="1"/>
  <c r="H219"/>
  <c r="I219"/>
  <c r="J219"/>
  <c r="K219"/>
  <c r="L219"/>
  <c r="G238"/>
  <c r="H238"/>
  <c r="I238"/>
  <c r="J238"/>
  <c r="K238"/>
  <c r="L238"/>
  <c r="F45" l="1"/>
  <c r="L255"/>
  <c r="G255"/>
  <c r="H226"/>
  <c r="I226"/>
  <c r="G226"/>
  <c r="G190"/>
  <c r="H190"/>
  <c r="F190"/>
  <c r="G170"/>
  <c r="G141"/>
  <c r="G100"/>
  <c r="H100"/>
  <c r="F100"/>
  <c r="G99"/>
  <c r="H99"/>
  <c r="F99"/>
  <c r="G75"/>
  <c r="H76" s="1"/>
  <c r="H75"/>
  <c r="I76" s="1"/>
  <c r="I75"/>
  <c r="J76" s="1"/>
  <c r="J75"/>
  <c r="K76" s="1"/>
  <c r="K75"/>
  <c r="L76" s="1"/>
  <c r="L75"/>
  <c r="F75"/>
  <c r="G76" s="1"/>
  <c r="G48"/>
  <c r="H49" s="1"/>
  <c r="H48"/>
  <c r="I49" s="1"/>
  <c r="F48"/>
  <c r="G49" s="1"/>
  <c r="J213"/>
  <c r="K213"/>
  <c r="L213"/>
  <c r="I213"/>
  <c r="I210" s="1"/>
  <c r="J217"/>
  <c r="K217"/>
  <c r="L217"/>
  <c r="I217"/>
  <c r="I214" s="1"/>
  <c r="G230"/>
  <c r="H234"/>
  <c r="G234"/>
  <c r="J214" l="1"/>
  <c r="K214" s="1"/>
  <c r="L214" s="1"/>
  <c r="J210"/>
  <c r="K210" s="1"/>
  <c r="L210" s="1"/>
  <c r="G23"/>
  <c r="H23"/>
  <c r="F23"/>
  <c r="J232"/>
  <c r="K232"/>
  <c r="L232"/>
  <c r="I232"/>
  <c r="I229" s="1"/>
  <c r="J236"/>
  <c r="K236"/>
  <c r="L236"/>
  <c r="I236"/>
  <c r="I233" s="1"/>
  <c r="K255"/>
  <c r="J255"/>
  <c r="I255"/>
  <c r="H255"/>
  <c r="J228"/>
  <c r="K228"/>
  <c r="L228"/>
  <c r="I228"/>
  <c r="I225" s="1"/>
  <c r="L170"/>
  <c r="K170"/>
  <c r="J170"/>
  <c r="I170"/>
  <c r="H170"/>
  <c r="J151"/>
  <c r="K151"/>
  <c r="L151"/>
  <c r="I151"/>
  <c r="I148" s="1"/>
  <c r="J147"/>
  <c r="K147"/>
  <c r="L147"/>
  <c r="I147"/>
  <c r="I144" s="1"/>
  <c r="J143"/>
  <c r="K143"/>
  <c r="L143"/>
  <c r="I143"/>
  <c r="I140" s="1"/>
  <c r="I141"/>
  <c r="H141"/>
  <c r="J139"/>
  <c r="K139"/>
  <c r="L139"/>
  <c r="I139"/>
  <c r="I136" s="1"/>
  <c r="J132"/>
  <c r="K132"/>
  <c r="L132"/>
  <c r="I132"/>
  <c r="I129" s="1"/>
  <c r="J128"/>
  <c r="K128"/>
  <c r="L128"/>
  <c r="I128"/>
  <c r="I125" s="1"/>
  <c r="J224"/>
  <c r="K224"/>
  <c r="L224"/>
  <c r="I224"/>
  <c r="I221" s="1"/>
  <c r="I126"/>
  <c r="I124"/>
  <c r="I121" s="1"/>
  <c r="J209"/>
  <c r="K209"/>
  <c r="L209"/>
  <c r="J124"/>
  <c r="K124"/>
  <c r="L124"/>
  <c r="I209"/>
  <c r="I206" s="1"/>
  <c r="I120"/>
  <c r="J205"/>
  <c r="K205"/>
  <c r="L205"/>
  <c r="I205"/>
  <c r="I202" s="1"/>
  <c r="J120"/>
  <c r="K120"/>
  <c r="L120"/>
  <c r="I116"/>
  <c r="I113" s="1"/>
  <c r="J201"/>
  <c r="K201"/>
  <c r="L201"/>
  <c r="I201"/>
  <c r="I198" s="1"/>
  <c r="J116"/>
  <c r="K116"/>
  <c r="L116"/>
  <c r="G186"/>
  <c r="H186"/>
  <c r="F186"/>
  <c r="G96"/>
  <c r="H96"/>
  <c r="F96"/>
  <c r="J144" l="1"/>
  <c r="K144" s="1"/>
  <c r="J148"/>
  <c r="K148" s="1"/>
  <c r="L148" s="1"/>
  <c r="J140"/>
  <c r="I100"/>
  <c r="J202"/>
  <c r="K202" s="1"/>
  <c r="L202" s="1"/>
  <c r="J117"/>
  <c r="K117" s="1"/>
  <c r="L117" s="1"/>
  <c r="I117"/>
  <c r="J121"/>
  <c r="K121" s="1"/>
  <c r="L121" s="1"/>
  <c r="J221"/>
  <c r="J129"/>
  <c r="K129" s="1"/>
  <c r="L129" s="1"/>
  <c r="J141"/>
  <c r="J225"/>
  <c r="K225" s="1"/>
  <c r="L225" s="1"/>
  <c r="J229"/>
  <c r="K229" s="1"/>
  <c r="L229" s="1"/>
  <c r="J113"/>
  <c r="I112"/>
  <c r="L144"/>
  <c r="J198"/>
  <c r="I193"/>
  <c r="I197"/>
  <c r="I234"/>
  <c r="J233"/>
  <c r="K233" s="1"/>
  <c r="L233" s="1"/>
  <c r="J206"/>
  <c r="K206" s="1"/>
  <c r="L206" s="1"/>
  <c r="K221"/>
  <c r="L221" s="1"/>
  <c r="J125"/>
  <c r="J136"/>
  <c r="I99"/>
  <c r="J226"/>
  <c r="I190"/>
  <c r="I48"/>
  <c r="J340"/>
  <c r="K340"/>
  <c r="L340"/>
  <c r="I340"/>
  <c r="K140" l="1"/>
  <c r="J100"/>
  <c r="K141"/>
  <c r="K136"/>
  <c r="J99"/>
  <c r="K125"/>
  <c r="K198"/>
  <c r="J193"/>
  <c r="J197"/>
  <c r="K113"/>
  <c r="J112"/>
  <c r="I23"/>
  <c r="J49"/>
  <c r="J190"/>
  <c r="J48"/>
  <c r="K226"/>
  <c r="L140" l="1"/>
  <c r="L100" s="1"/>
  <c r="K100"/>
  <c r="L141"/>
  <c r="L113"/>
  <c r="K112"/>
  <c r="L125"/>
  <c r="L198"/>
  <c r="K193"/>
  <c r="K197"/>
  <c r="L136"/>
  <c r="L99" s="1"/>
  <c r="K99"/>
  <c r="K190"/>
  <c r="K48"/>
  <c r="L226"/>
  <c r="J23"/>
  <c r="K49"/>
  <c r="L193" l="1"/>
  <c r="L197"/>
  <c r="L112"/>
  <c r="L49"/>
  <c r="K23"/>
  <c r="L190"/>
  <c r="L48"/>
  <c r="L23" s="1"/>
  <c r="G55" l="1"/>
  <c r="L326" l="1"/>
  <c r="K326"/>
  <c r="J326"/>
  <c r="I326"/>
  <c r="H326"/>
  <c r="G326"/>
  <c r="L324"/>
  <c r="K324"/>
  <c r="J324"/>
  <c r="I324"/>
  <c r="H324"/>
  <c r="G324"/>
  <c r="L322"/>
  <c r="K322"/>
  <c r="J322"/>
  <c r="I322"/>
  <c r="H322"/>
  <c r="G322"/>
  <c r="L320"/>
  <c r="K320"/>
  <c r="J320"/>
  <c r="I320"/>
  <c r="H320"/>
  <c r="G320"/>
  <c r="L318"/>
  <c r="K318"/>
  <c r="J318"/>
  <c r="I318"/>
  <c r="H318"/>
  <c r="G318"/>
  <c r="L316"/>
  <c r="K316"/>
  <c r="J316"/>
  <c r="I316"/>
  <c r="H316"/>
  <c r="G316"/>
  <c r="L314"/>
  <c r="K314"/>
  <c r="J314"/>
  <c r="I314"/>
  <c r="H314"/>
  <c r="G314"/>
  <c r="L312"/>
  <c r="K312"/>
  <c r="J312"/>
  <c r="I312"/>
  <c r="H312"/>
  <c r="G312"/>
  <c r="L310"/>
  <c r="K310"/>
  <c r="J310"/>
  <c r="I310"/>
  <c r="H310"/>
  <c r="G310"/>
  <c r="L308"/>
  <c r="K308"/>
  <c r="J308"/>
  <c r="I308"/>
  <c r="H308"/>
  <c r="G308"/>
  <c r="L306"/>
  <c r="K306"/>
  <c r="J306"/>
  <c r="I306"/>
  <c r="H306"/>
  <c r="G306"/>
  <c r="L304"/>
  <c r="K304"/>
  <c r="J304"/>
  <c r="I304"/>
  <c r="H304"/>
  <c r="G304"/>
  <c r="L302"/>
  <c r="K302"/>
  <c r="J302"/>
  <c r="I302"/>
  <c r="H302"/>
  <c r="G302"/>
  <c r="L300"/>
  <c r="K300"/>
  <c r="J300"/>
  <c r="I300"/>
  <c r="H300"/>
  <c r="G300"/>
  <c r="L298"/>
  <c r="K298"/>
  <c r="J298"/>
  <c r="I298"/>
  <c r="H298"/>
  <c r="G298"/>
  <c r="L296"/>
  <c r="K296"/>
  <c r="J296"/>
  <c r="I296"/>
  <c r="H296"/>
  <c r="G296"/>
  <c r="L294"/>
  <c r="K294"/>
  <c r="J294"/>
  <c r="I294"/>
  <c r="H294"/>
  <c r="G294"/>
  <c r="L292"/>
  <c r="K292"/>
  <c r="J292"/>
  <c r="I292"/>
  <c r="H292"/>
  <c r="G292"/>
  <c r="L290"/>
  <c r="K290"/>
  <c r="J290"/>
  <c r="I290"/>
  <c r="H290"/>
  <c r="G290"/>
  <c r="L288"/>
  <c r="K288"/>
  <c r="J288"/>
  <c r="I288"/>
  <c r="H288"/>
  <c r="G288"/>
  <c r="L286"/>
  <c r="K286"/>
  <c r="J286"/>
  <c r="I286"/>
  <c r="H286"/>
  <c r="G286"/>
  <c r="L284"/>
  <c r="K284"/>
  <c r="J284"/>
  <c r="I284"/>
  <c r="H284"/>
  <c r="G284"/>
  <c r="L55" l="1"/>
  <c r="K55"/>
  <c r="J55"/>
  <c r="I55"/>
  <c r="H55"/>
  <c r="L57"/>
  <c r="K57"/>
  <c r="J57"/>
  <c r="I57"/>
  <c r="H57"/>
  <c r="G57"/>
  <c r="L82"/>
  <c r="K82"/>
  <c r="J82"/>
  <c r="I82"/>
  <c r="H82"/>
  <c r="G82"/>
  <c r="H84"/>
  <c r="I84"/>
  <c r="J84"/>
  <c r="K84"/>
  <c r="L84"/>
  <c r="G84"/>
  <c r="J118"/>
  <c r="J145"/>
  <c r="L109"/>
  <c r="K109"/>
  <c r="J109"/>
  <c r="I109"/>
  <c r="H109"/>
  <c r="G109"/>
  <c r="H114"/>
  <c r="G114"/>
  <c r="I118"/>
  <c r="H118"/>
  <c r="G118"/>
  <c r="I122"/>
  <c r="H122"/>
  <c r="G122"/>
  <c r="H126"/>
  <c r="G126"/>
  <c r="L130"/>
  <c r="K130"/>
  <c r="J130"/>
  <c r="I130"/>
  <c r="H130"/>
  <c r="G130"/>
  <c r="L134"/>
  <c r="K134"/>
  <c r="J134"/>
  <c r="I134"/>
  <c r="H134"/>
  <c r="G134"/>
  <c r="L137"/>
  <c r="K137"/>
  <c r="J137"/>
  <c r="I137"/>
  <c r="H137"/>
  <c r="G137"/>
  <c r="I145"/>
  <c r="H145"/>
  <c r="G145"/>
  <c r="L149"/>
  <c r="K149"/>
  <c r="J149"/>
  <c r="I149"/>
  <c r="H149"/>
  <c r="G149"/>
  <c r="L153"/>
  <c r="K153"/>
  <c r="J153"/>
  <c r="I153"/>
  <c r="H153"/>
  <c r="G153"/>
  <c r="L156"/>
  <c r="K156"/>
  <c r="J156"/>
  <c r="I156"/>
  <c r="H156"/>
  <c r="G156"/>
  <c r="L158"/>
  <c r="K158"/>
  <c r="J158"/>
  <c r="I158"/>
  <c r="H158"/>
  <c r="G158"/>
  <c r="L160"/>
  <c r="K160"/>
  <c r="J160"/>
  <c r="I160"/>
  <c r="H160"/>
  <c r="G160"/>
  <c r="L162"/>
  <c r="K162"/>
  <c r="J162"/>
  <c r="I162"/>
  <c r="H162"/>
  <c r="G162"/>
  <c r="L164"/>
  <c r="K164"/>
  <c r="J164"/>
  <c r="I164"/>
  <c r="H164"/>
  <c r="G164"/>
  <c r="L166"/>
  <c r="K166"/>
  <c r="J166"/>
  <c r="I166"/>
  <c r="H166"/>
  <c r="G166"/>
  <c r="L168"/>
  <c r="K168"/>
  <c r="J168"/>
  <c r="I168"/>
  <c r="H168"/>
  <c r="G168"/>
  <c r="L172"/>
  <c r="K172"/>
  <c r="J172"/>
  <c r="I172"/>
  <c r="H172"/>
  <c r="G172"/>
  <c r="L174"/>
  <c r="K174"/>
  <c r="J174"/>
  <c r="I174"/>
  <c r="H174"/>
  <c r="G174"/>
  <c r="L194"/>
  <c r="K194"/>
  <c r="J194"/>
  <c r="I194"/>
  <c r="H194"/>
  <c r="G194"/>
  <c r="I199"/>
  <c r="H199"/>
  <c r="G199"/>
  <c r="J199"/>
  <c r="I203"/>
  <c r="H203"/>
  <c r="G203"/>
  <c r="I207"/>
  <c r="H207"/>
  <c r="G207"/>
  <c r="I211"/>
  <c r="H211"/>
  <c r="G211"/>
  <c r="I215"/>
  <c r="H215"/>
  <c r="G215"/>
  <c r="I222"/>
  <c r="H222"/>
  <c r="G222"/>
  <c r="I230"/>
  <c r="H230"/>
  <c r="J234"/>
  <c r="L241"/>
  <c r="K241"/>
  <c r="J241"/>
  <c r="I241"/>
  <c r="H241"/>
  <c r="G241"/>
  <c r="L243"/>
  <c r="K243"/>
  <c r="J243"/>
  <c r="I243"/>
  <c r="H243"/>
  <c r="G243"/>
  <c r="L245"/>
  <c r="K245"/>
  <c r="J245"/>
  <c r="I245"/>
  <c r="H245"/>
  <c r="G245"/>
  <c r="L247"/>
  <c r="K247"/>
  <c r="J247"/>
  <c r="I247"/>
  <c r="H247"/>
  <c r="G247"/>
  <c r="L249"/>
  <c r="K249"/>
  <c r="J249"/>
  <c r="I249"/>
  <c r="H249"/>
  <c r="G249"/>
  <c r="L251"/>
  <c r="K251"/>
  <c r="J251"/>
  <c r="I251"/>
  <c r="H251"/>
  <c r="G251"/>
  <c r="L253"/>
  <c r="K253"/>
  <c r="J253"/>
  <c r="I253"/>
  <c r="H253"/>
  <c r="G253"/>
  <c r="L257"/>
  <c r="K257"/>
  <c r="J257"/>
  <c r="I257"/>
  <c r="H257"/>
  <c r="G257"/>
  <c r="H259"/>
  <c r="I259"/>
  <c r="J259"/>
  <c r="K259"/>
  <c r="L259"/>
  <c r="G259"/>
  <c r="L268"/>
  <c r="K268"/>
  <c r="J268"/>
  <c r="I268"/>
  <c r="H268"/>
  <c r="G268"/>
  <c r="L270"/>
  <c r="K270"/>
  <c r="J270"/>
  <c r="I270"/>
  <c r="H270"/>
  <c r="G270"/>
  <c r="L272"/>
  <c r="K272"/>
  <c r="J272"/>
  <c r="H272"/>
  <c r="G272"/>
  <c r="L274"/>
  <c r="K274"/>
  <c r="J274"/>
  <c r="I274"/>
  <c r="H274"/>
  <c r="G274"/>
  <c r="L276"/>
  <c r="K276"/>
  <c r="J276"/>
  <c r="I276"/>
  <c r="H276"/>
  <c r="G276"/>
  <c r="L278"/>
  <c r="K278"/>
  <c r="J278"/>
  <c r="I278"/>
  <c r="H278"/>
  <c r="G278"/>
  <c r="L280"/>
  <c r="K280"/>
  <c r="J280"/>
  <c r="I280"/>
  <c r="H280"/>
  <c r="G280"/>
  <c r="L282"/>
  <c r="K282"/>
  <c r="J282"/>
  <c r="I282"/>
  <c r="H282"/>
  <c r="G282"/>
  <c r="J186" l="1"/>
  <c r="I186"/>
  <c r="J96"/>
  <c r="I96"/>
  <c r="J122"/>
  <c r="J230"/>
  <c r="J222"/>
  <c r="J203"/>
  <c r="K118"/>
  <c r="J215"/>
  <c r="J207"/>
  <c r="J211"/>
  <c r="K199"/>
  <c r="L122"/>
  <c r="L95"/>
  <c r="K122"/>
  <c r="J126"/>
  <c r="K203"/>
  <c r="K207"/>
  <c r="K215"/>
  <c r="K222"/>
  <c r="K230"/>
  <c r="L182"/>
  <c r="L188"/>
  <c r="L195"/>
  <c r="L92"/>
  <c r="L97"/>
  <c r="L98"/>
  <c r="L102"/>
  <c r="L104"/>
  <c r="L110"/>
  <c r="L43"/>
  <c r="L61"/>
  <c r="L63"/>
  <c r="L65"/>
  <c r="L67"/>
  <c r="L69"/>
  <c r="L71"/>
  <c r="L73"/>
  <c r="L77"/>
  <c r="L79"/>
  <c r="L25"/>
  <c r="L21" l="1"/>
  <c r="L58"/>
  <c r="L60"/>
  <c r="K186"/>
  <c r="K96"/>
  <c r="K126"/>
  <c r="K211"/>
  <c r="L118"/>
  <c r="L199"/>
  <c r="L203"/>
  <c r="L184"/>
  <c r="L207"/>
  <c r="L215"/>
  <c r="L222"/>
  <c r="L230"/>
  <c r="L126" l="1"/>
  <c r="L186"/>
  <c r="L211"/>
  <c r="L96"/>
  <c r="L94"/>
  <c r="L183"/>
  <c r="L185"/>
  <c r="L37"/>
  <c r="L18" s="1"/>
  <c r="L187"/>
  <c r="L41"/>
  <c r="L189"/>
  <c r="L46"/>
  <c r="L22" s="1"/>
  <c r="L191"/>
  <c r="G195"/>
  <c r="H196" s="1"/>
  <c r="K234"/>
  <c r="K195"/>
  <c r="L196" s="1"/>
  <c r="J195"/>
  <c r="K196" s="1"/>
  <c r="I195"/>
  <c r="J196" s="1"/>
  <c r="H195"/>
  <c r="I196" s="1"/>
  <c r="F195"/>
  <c r="G196" s="1"/>
  <c r="H192"/>
  <c r="G192"/>
  <c r="F192"/>
  <c r="I191"/>
  <c r="H191"/>
  <c r="G191"/>
  <c r="F191"/>
  <c r="I189"/>
  <c r="H189"/>
  <c r="G189"/>
  <c r="F189"/>
  <c r="K188"/>
  <c r="J188"/>
  <c r="I188"/>
  <c r="H188"/>
  <c r="G188"/>
  <c r="F188"/>
  <c r="I187"/>
  <c r="H187"/>
  <c r="G187"/>
  <c r="F187"/>
  <c r="H185"/>
  <c r="G185"/>
  <c r="F185"/>
  <c r="H184"/>
  <c r="G184"/>
  <c r="F184"/>
  <c r="H183"/>
  <c r="G183"/>
  <c r="F183"/>
  <c r="K182"/>
  <c r="J182"/>
  <c r="I182"/>
  <c r="H182"/>
  <c r="G182"/>
  <c r="F182"/>
  <c r="K110"/>
  <c r="L111" s="1"/>
  <c r="J110"/>
  <c r="K111" s="1"/>
  <c r="I110"/>
  <c r="H110"/>
  <c r="I111" s="1"/>
  <c r="G110"/>
  <c r="F110"/>
  <c r="G111" s="1"/>
  <c r="K104"/>
  <c r="J104"/>
  <c r="I104"/>
  <c r="H104"/>
  <c r="G104"/>
  <c r="K102"/>
  <c r="J102"/>
  <c r="I102"/>
  <c r="H102"/>
  <c r="G102"/>
  <c r="F102"/>
  <c r="H101"/>
  <c r="G101"/>
  <c r="F101"/>
  <c r="K98"/>
  <c r="J98"/>
  <c r="I98"/>
  <c r="H98"/>
  <c r="G98"/>
  <c r="F98"/>
  <c r="K97"/>
  <c r="J97"/>
  <c r="I97"/>
  <c r="H97"/>
  <c r="G97"/>
  <c r="F97"/>
  <c r="H95"/>
  <c r="G95"/>
  <c r="F95"/>
  <c r="I94"/>
  <c r="H94"/>
  <c r="G94"/>
  <c r="F94"/>
  <c r="H93"/>
  <c r="G93"/>
  <c r="K92"/>
  <c r="J92"/>
  <c r="I92"/>
  <c r="H92"/>
  <c r="G92"/>
  <c r="F92"/>
  <c r="K79"/>
  <c r="L80" s="1"/>
  <c r="J79"/>
  <c r="K80" s="1"/>
  <c r="I79"/>
  <c r="J80" s="1"/>
  <c r="H79"/>
  <c r="I80" s="1"/>
  <c r="G79"/>
  <c r="H80" s="1"/>
  <c r="F79"/>
  <c r="G80" s="1"/>
  <c r="K77"/>
  <c r="L78" s="1"/>
  <c r="J77"/>
  <c r="K78" s="1"/>
  <c r="I77"/>
  <c r="J78" s="1"/>
  <c r="H77"/>
  <c r="I78" s="1"/>
  <c r="G77"/>
  <c r="H78" s="1"/>
  <c r="F77"/>
  <c r="G78" s="1"/>
  <c r="K73"/>
  <c r="L74" s="1"/>
  <c r="J73"/>
  <c r="K74" s="1"/>
  <c r="I73"/>
  <c r="J74" s="1"/>
  <c r="H73"/>
  <c r="I74" s="1"/>
  <c r="G73"/>
  <c r="H74" s="1"/>
  <c r="G74"/>
  <c r="K71"/>
  <c r="L72" s="1"/>
  <c r="J71"/>
  <c r="K72" s="1"/>
  <c r="I71"/>
  <c r="J72" s="1"/>
  <c r="H71"/>
  <c r="I72" s="1"/>
  <c r="G71"/>
  <c r="H72" s="1"/>
  <c r="F71"/>
  <c r="G72" s="1"/>
  <c r="K69"/>
  <c r="L70" s="1"/>
  <c r="J69"/>
  <c r="K70" s="1"/>
  <c r="I69"/>
  <c r="J70" s="1"/>
  <c r="H69"/>
  <c r="I70" s="1"/>
  <c r="G69"/>
  <c r="F69"/>
  <c r="G70" s="1"/>
  <c r="K67"/>
  <c r="J67"/>
  <c r="I67"/>
  <c r="H67"/>
  <c r="G67"/>
  <c r="H68" s="1"/>
  <c r="F67"/>
  <c r="G68" s="1"/>
  <c r="K65"/>
  <c r="L66" s="1"/>
  <c r="J65"/>
  <c r="K66" s="1"/>
  <c r="I65"/>
  <c r="J66" s="1"/>
  <c r="H65"/>
  <c r="I66" s="1"/>
  <c r="G65"/>
  <c r="H66" s="1"/>
  <c r="F65"/>
  <c r="G66" s="1"/>
  <c r="K63"/>
  <c r="L64" s="1"/>
  <c r="J63"/>
  <c r="K64" s="1"/>
  <c r="I63"/>
  <c r="J64" s="1"/>
  <c r="H63"/>
  <c r="I64" s="1"/>
  <c r="G63"/>
  <c r="H64" s="1"/>
  <c r="F63"/>
  <c r="G64" s="1"/>
  <c r="K61"/>
  <c r="L62" s="1"/>
  <c r="J61"/>
  <c r="K62" s="1"/>
  <c r="I61"/>
  <c r="J62" s="1"/>
  <c r="H61"/>
  <c r="I62" s="1"/>
  <c r="G61"/>
  <c r="H62" s="1"/>
  <c r="F61"/>
  <c r="I52"/>
  <c r="H52"/>
  <c r="G52"/>
  <c r="H53" s="1"/>
  <c r="F52"/>
  <c r="G53" s="1"/>
  <c r="I50"/>
  <c r="H50"/>
  <c r="I51" s="1"/>
  <c r="G50"/>
  <c r="F50"/>
  <c r="I46"/>
  <c r="J47" s="1"/>
  <c r="H46"/>
  <c r="I47" s="1"/>
  <c r="G46"/>
  <c r="H47" s="1"/>
  <c r="F46"/>
  <c r="F22" s="1"/>
  <c r="K43"/>
  <c r="K21" s="1"/>
  <c r="J43"/>
  <c r="J21" s="1"/>
  <c r="I43"/>
  <c r="I21" s="1"/>
  <c r="H43"/>
  <c r="H21" s="1"/>
  <c r="G43"/>
  <c r="G21" s="1"/>
  <c r="F43"/>
  <c r="F21" s="1"/>
  <c r="H41"/>
  <c r="I42" s="1"/>
  <c r="G41"/>
  <c r="H42" s="1"/>
  <c r="F41"/>
  <c r="H39"/>
  <c r="G39"/>
  <c r="F39"/>
  <c r="H37"/>
  <c r="I38" s="1"/>
  <c r="G37"/>
  <c r="H38" s="1"/>
  <c r="F37"/>
  <c r="I35"/>
  <c r="J36" s="1"/>
  <c r="H35"/>
  <c r="I36" s="1"/>
  <c r="G35"/>
  <c r="H36" s="1"/>
  <c r="F35"/>
  <c r="G36" s="1"/>
  <c r="H33"/>
  <c r="G33"/>
  <c r="F33"/>
  <c r="K26"/>
  <c r="J26"/>
  <c r="I26"/>
  <c r="H26"/>
  <c r="G26"/>
  <c r="F26"/>
  <c r="K25"/>
  <c r="J25"/>
  <c r="I25"/>
  <c r="H25"/>
  <c r="G25"/>
  <c r="F25"/>
  <c r="H111" l="1"/>
  <c r="J111"/>
  <c r="G28"/>
  <c r="F28"/>
  <c r="F30" s="1"/>
  <c r="G31" s="1"/>
  <c r="F58"/>
  <c r="J68"/>
  <c r="I58"/>
  <c r="J59" s="1"/>
  <c r="I60"/>
  <c r="H70"/>
  <c r="G58"/>
  <c r="H59" s="1"/>
  <c r="G60"/>
  <c r="H28"/>
  <c r="H30" s="1"/>
  <c r="I31" s="1"/>
  <c r="K68"/>
  <c r="J58"/>
  <c r="K59" s="1"/>
  <c r="J60"/>
  <c r="L68"/>
  <c r="K58"/>
  <c r="L59" s="1"/>
  <c r="K60"/>
  <c r="I68"/>
  <c r="H58"/>
  <c r="I59" s="1"/>
  <c r="H60"/>
  <c r="H32"/>
  <c r="G32"/>
  <c r="F32"/>
  <c r="G62"/>
  <c r="F60"/>
  <c r="G47"/>
  <c r="G51"/>
  <c r="F24"/>
  <c r="H51"/>
  <c r="G24"/>
  <c r="I53"/>
  <c r="L39"/>
  <c r="G40"/>
  <c r="F19"/>
  <c r="G42"/>
  <c r="F20"/>
  <c r="G38"/>
  <c r="F18"/>
  <c r="H40"/>
  <c r="G19"/>
  <c r="I40"/>
  <c r="H19"/>
  <c r="F16"/>
  <c r="H24"/>
  <c r="G22"/>
  <c r="G45"/>
  <c r="F27"/>
  <c r="L35"/>
  <c r="L17" s="1"/>
  <c r="H34"/>
  <c r="I44"/>
  <c r="H44"/>
  <c r="J44"/>
  <c r="H45"/>
  <c r="L44"/>
  <c r="G34"/>
  <c r="G44"/>
  <c r="K44"/>
  <c r="G18"/>
  <c r="G20"/>
  <c r="L20"/>
  <c r="G16"/>
  <c r="G17"/>
  <c r="H22"/>
  <c r="I95"/>
  <c r="K94"/>
  <c r="I22"/>
  <c r="H17"/>
  <c r="G27"/>
  <c r="I27"/>
  <c r="F17"/>
  <c r="H18"/>
  <c r="I192"/>
  <c r="J52"/>
  <c r="K53" s="1"/>
  <c r="J192"/>
  <c r="J189"/>
  <c r="J46"/>
  <c r="K47" s="1"/>
  <c r="K191"/>
  <c r="J191"/>
  <c r="I24"/>
  <c r="H27"/>
  <c r="I37"/>
  <c r="J38" s="1"/>
  <c r="K145"/>
  <c r="I185"/>
  <c r="J39"/>
  <c r="H16"/>
  <c r="I17"/>
  <c r="I39"/>
  <c r="I101"/>
  <c r="I184"/>
  <c r="H20"/>
  <c r="I41"/>
  <c r="J42" s="1"/>
  <c r="I183"/>
  <c r="G29" l="1"/>
  <c r="G30"/>
  <c r="H31" s="1"/>
  <c r="H15"/>
  <c r="L19"/>
  <c r="H29"/>
  <c r="G15"/>
  <c r="G59"/>
  <c r="F15"/>
  <c r="J53"/>
  <c r="J40"/>
  <c r="I19"/>
  <c r="K40"/>
  <c r="J19"/>
  <c r="I45"/>
  <c r="L234"/>
  <c r="K95"/>
  <c r="J95"/>
  <c r="J94"/>
  <c r="K189"/>
  <c r="K46"/>
  <c r="L47" s="1"/>
  <c r="I20"/>
  <c r="J185"/>
  <c r="J37"/>
  <c r="K38" s="1"/>
  <c r="J101"/>
  <c r="J45"/>
  <c r="J50"/>
  <c r="J184"/>
  <c r="J35"/>
  <c r="K36" s="1"/>
  <c r="J41"/>
  <c r="K42" s="1"/>
  <c r="J187"/>
  <c r="J183"/>
  <c r="J22"/>
  <c r="J27"/>
  <c r="K39"/>
  <c r="I18"/>
  <c r="K52"/>
  <c r="L53" s="1"/>
  <c r="K192"/>
  <c r="J51" l="1"/>
  <c r="L40"/>
  <c r="K19"/>
  <c r="L145"/>
  <c r="K22"/>
  <c r="K27"/>
  <c r="L192"/>
  <c r="L52"/>
  <c r="K183"/>
  <c r="K185"/>
  <c r="K37"/>
  <c r="L38" s="1"/>
  <c r="J17"/>
  <c r="K187"/>
  <c r="K41"/>
  <c r="L42" s="1"/>
  <c r="K184"/>
  <c r="K35"/>
  <c r="L36" s="1"/>
  <c r="J18"/>
  <c r="J24"/>
  <c r="J20"/>
  <c r="K101"/>
  <c r="K50"/>
  <c r="K51" s="1"/>
  <c r="K45"/>
  <c r="L101" l="1"/>
  <c r="L45"/>
  <c r="L50"/>
  <c r="L51" s="1"/>
  <c r="K17"/>
  <c r="K18"/>
  <c r="K24"/>
  <c r="L27"/>
  <c r="K20"/>
  <c r="L24" l="1"/>
  <c r="C4"/>
  <c r="B255" l="1"/>
  <c r="B226"/>
  <c r="B195"/>
  <c r="B143"/>
  <c r="B135"/>
  <c r="B99"/>
  <c r="B49"/>
  <c r="B220"/>
  <c r="B32"/>
  <c r="B254"/>
  <c r="B225"/>
  <c r="B190"/>
  <c r="B142"/>
  <c r="B111"/>
  <c r="B76"/>
  <c r="B45"/>
  <c r="B170"/>
  <c r="B110"/>
  <c r="B227"/>
  <c r="B196"/>
  <c r="B169"/>
  <c r="B140"/>
  <c r="B100"/>
  <c r="B48"/>
  <c r="B23"/>
  <c r="B228"/>
  <c r="B141"/>
  <c r="B75"/>
  <c r="B19"/>
  <c r="B186"/>
  <c r="B96"/>
  <c r="B325"/>
  <c r="B313"/>
  <c r="B309"/>
  <c r="B301"/>
  <c r="B295"/>
  <c r="B287"/>
  <c r="B290"/>
  <c r="B323"/>
  <c r="B321"/>
  <c r="B319"/>
  <c r="B317"/>
  <c r="B311"/>
  <c r="B307"/>
  <c r="B297"/>
  <c r="B293"/>
  <c r="B289"/>
  <c r="B283"/>
  <c r="B286"/>
  <c r="B326"/>
  <c r="B324"/>
  <c r="B322"/>
  <c r="B320"/>
  <c r="B318"/>
  <c r="B316"/>
  <c r="B314"/>
  <c r="B312"/>
  <c r="B310"/>
  <c r="B308"/>
  <c r="B306"/>
  <c r="B304"/>
  <c r="B302"/>
  <c r="B300"/>
  <c r="B298"/>
  <c r="B296"/>
  <c r="B294"/>
  <c r="B292"/>
  <c r="B288"/>
  <c r="B284"/>
  <c r="B315"/>
  <c r="B305"/>
  <c r="B303"/>
  <c r="B299"/>
  <c r="B291"/>
  <c r="B285"/>
  <c r="B269"/>
  <c r="B273"/>
  <c r="B277"/>
  <c r="B281"/>
  <c r="B270"/>
  <c r="B274"/>
  <c r="B278"/>
  <c r="B282"/>
  <c r="B271"/>
  <c r="B275"/>
  <c r="B279"/>
  <c r="B272"/>
  <c r="B276"/>
  <c r="B280"/>
  <c r="B267"/>
  <c r="B268"/>
  <c r="B259"/>
  <c r="B256"/>
  <c r="B249"/>
  <c r="B246"/>
  <c r="B240"/>
  <c r="B238"/>
  <c r="B234"/>
  <c r="B231"/>
  <c r="B224"/>
  <c r="B221"/>
  <c r="B217"/>
  <c r="B213"/>
  <c r="B209"/>
  <c r="B205"/>
  <c r="B201"/>
  <c r="B191"/>
  <c r="B188"/>
  <c r="B182"/>
  <c r="B168"/>
  <c r="B165"/>
  <c r="B160"/>
  <c r="B157"/>
  <c r="B152"/>
  <c r="B149"/>
  <c r="B133"/>
  <c r="B130"/>
  <c r="B126"/>
  <c r="B123"/>
  <c r="B121"/>
  <c r="B115"/>
  <c r="B113"/>
  <c r="B98"/>
  <c r="B92"/>
  <c r="B79"/>
  <c r="B78"/>
  <c r="B69"/>
  <c r="B65"/>
  <c r="B64"/>
  <c r="B54"/>
  <c r="B50"/>
  <c r="B33"/>
  <c r="B20"/>
  <c r="B129"/>
  <c r="B114"/>
  <c r="B107"/>
  <c r="B95"/>
  <c r="B73"/>
  <c r="B66"/>
  <c r="B56"/>
  <c r="B40"/>
  <c r="B258"/>
  <c r="B251"/>
  <c r="B248"/>
  <c r="B243"/>
  <c r="B237"/>
  <c r="B230"/>
  <c r="B223"/>
  <c r="B216"/>
  <c r="B215"/>
  <c r="B212"/>
  <c r="B211"/>
  <c r="B208"/>
  <c r="B207"/>
  <c r="B204"/>
  <c r="B203"/>
  <c r="B200"/>
  <c r="B199"/>
  <c r="B194"/>
  <c r="B189"/>
  <c r="B187"/>
  <c r="B185"/>
  <c r="B184"/>
  <c r="B183"/>
  <c r="B172"/>
  <c r="B167"/>
  <c r="B162"/>
  <c r="B159"/>
  <c r="B151"/>
  <c r="B148"/>
  <c r="B144"/>
  <c r="B137"/>
  <c r="B132"/>
  <c r="B93"/>
  <c r="B36"/>
  <c r="B15"/>
  <c r="B253"/>
  <c r="B250"/>
  <c r="B245"/>
  <c r="B242"/>
  <c r="B236"/>
  <c r="B233"/>
  <c r="B222"/>
  <c r="B219"/>
  <c r="B193"/>
  <c r="B174"/>
  <c r="B171"/>
  <c r="B164"/>
  <c r="B161"/>
  <c r="B156"/>
  <c r="B150"/>
  <c r="B147"/>
  <c r="B139"/>
  <c r="B136"/>
  <c r="B131"/>
  <c r="B128"/>
  <c r="B125"/>
  <c r="B119"/>
  <c r="B117"/>
  <c r="B108"/>
  <c r="B106"/>
  <c r="B103"/>
  <c r="B84"/>
  <c r="B81"/>
  <c r="B74"/>
  <c r="B71"/>
  <c r="B67"/>
  <c r="B62"/>
  <c r="B58"/>
  <c r="B42"/>
  <c r="B41"/>
  <c r="B35"/>
  <c r="B30"/>
  <c r="B21"/>
  <c r="B16"/>
  <c r="B29"/>
  <c r="B122"/>
  <c r="B109"/>
  <c r="B102"/>
  <c r="B82"/>
  <c r="B70"/>
  <c r="B61"/>
  <c r="B28"/>
  <c r="B257"/>
  <c r="B252"/>
  <c r="B247"/>
  <c r="B244"/>
  <c r="B241"/>
  <c r="B235"/>
  <c r="B232"/>
  <c r="B229"/>
  <c r="B218"/>
  <c r="B214"/>
  <c r="B210"/>
  <c r="B206"/>
  <c r="B202"/>
  <c r="B198"/>
  <c r="B192"/>
  <c r="B173"/>
  <c r="B166"/>
  <c r="B163"/>
  <c r="B158"/>
  <c r="B155"/>
  <c r="B153"/>
  <c r="B146"/>
  <c r="B145"/>
  <c r="B138"/>
  <c r="B134"/>
  <c r="B127"/>
  <c r="B124"/>
  <c r="B118"/>
  <c r="B116"/>
  <c r="B105"/>
  <c r="B97"/>
  <c r="B94"/>
  <c r="B83"/>
  <c r="B77"/>
  <c r="B72"/>
  <c r="B68"/>
  <c r="B63"/>
  <c r="B55"/>
  <c r="B53"/>
  <c r="B51"/>
  <c r="B47"/>
  <c r="B38"/>
  <c r="B37"/>
  <c r="B31"/>
  <c r="B25"/>
  <c r="B24"/>
  <c r="B22"/>
  <c r="B18"/>
  <c r="B17"/>
  <c r="B57"/>
  <c r="B52"/>
  <c r="B46"/>
  <c r="B43"/>
  <c r="B34"/>
  <c r="B26"/>
  <c r="B120"/>
  <c r="B101"/>
  <c r="B80"/>
  <c r="B59"/>
  <c r="B44"/>
  <c r="B39"/>
  <c r="B27"/>
  <c r="I93" l="1"/>
  <c r="I114" l="1"/>
  <c r="I33"/>
  <c r="J114"/>
  <c r="I32" l="1"/>
  <c r="I28"/>
  <c r="I29" s="1"/>
  <c r="J93"/>
  <c r="J33"/>
  <c r="K114"/>
  <c r="I16"/>
  <c r="I34"/>
  <c r="J34" l="1"/>
  <c r="J28"/>
  <c r="J29" s="1"/>
  <c r="J32"/>
  <c r="I30"/>
  <c r="J31" s="1"/>
  <c r="I15"/>
  <c r="L114"/>
  <c r="K33"/>
  <c r="K93"/>
  <c r="K34"/>
  <c r="J16"/>
  <c r="K28" l="1"/>
  <c r="K32"/>
  <c r="K29"/>
  <c r="J15"/>
  <c r="J30"/>
  <c r="K31" s="1"/>
  <c r="K16"/>
  <c r="L34"/>
  <c r="L33"/>
  <c r="L93"/>
  <c r="L32" l="1"/>
  <c r="L28"/>
  <c r="L29"/>
  <c r="K30"/>
  <c r="L31" s="1"/>
  <c r="K15"/>
  <c r="L16"/>
  <c r="L15" l="1"/>
  <c r="L30"/>
</calcChain>
</file>

<file path=xl/sharedStrings.xml><?xml version="1.0" encoding="utf-8"?>
<sst xmlns="http://schemas.openxmlformats.org/spreadsheetml/2006/main" count="791" uniqueCount="185">
  <si>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</si>
  <si>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</si>
  <si>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</si>
  <si>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</si>
  <si>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</si>
  <si>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</si>
  <si>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</si>
  <si>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</si>
  <si>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</si>
  <si>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</si>
  <si>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Коды</t>
  </si>
  <si>
    <t>Код МО</t>
  </si>
  <si>
    <t>процентов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</si>
  <si>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</si>
  <si>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</si>
  <si>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</si>
  <si>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</si>
  <si>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</si>
  <si>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</si>
  <si>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</si>
  <si>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</si>
  <si>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</si>
  <si>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</si>
  <si>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</si>
  <si>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</si>
  <si>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</si>
  <si>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</si>
  <si>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</si>
  <si>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</si>
  <si>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</si>
  <si>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</si>
  <si>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</si>
  <si>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</si>
  <si>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</si>
  <si>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</si>
  <si>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</si>
  <si>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</si>
  <si>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</si>
  <si>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</si>
  <si>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</si>
  <si>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</si>
  <si>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</si>
  <si>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</si>
  <si>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</si>
  <si>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</si>
  <si>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</si>
  <si>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</si>
  <si>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</si>
  <si>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</si>
  <si>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</si>
  <si>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</si>
  <si>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</si>
  <si>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</si>
  <si>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</si>
  <si>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</si>
  <si>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</si>
  <si>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</si>
  <si>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</si>
  <si>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</si>
  <si>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</si>
  <si>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</si>
  <si>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</si>
  <si>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</si>
  <si>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</si>
  <si>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</si>
  <si>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</si>
  <si>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</si>
  <si>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</si>
  <si>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</si>
  <si>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</si>
  <si>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</si>
  <si>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</si>
  <si>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</si>
  <si>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</si>
  <si>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</si>
  <si>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</si>
  <si>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Доступные для заполнения МО ячейки</t>
  </si>
  <si>
    <t>Недоступные для заполнения МО ячейки</t>
  </si>
  <si>
    <t>Прибыль прибыльных предприятий</t>
  </si>
  <si>
    <t>Справочно: прибыль прибыльных предприятий  без учета сельского хозяйства</t>
  </si>
  <si>
    <t>водоснабжение; водоотведение, 
организация сбора и утилизации отходов, деятельность по ликвидации загрязнений</t>
  </si>
  <si>
    <t>в т.ч. прибыль предприятий, не перешедших на единый сельхозналог</t>
  </si>
  <si>
    <t>оптовая и розничная торговля</t>
  </si>
  <si>
    <t>другие виды</t>
  </si>
  <si>
    <t>страховые компании</t>
  </si>
  <si>
    <t>банки</t>
  </si>
  <si>
    <t>Убытки убыточных предприятий</t>
  </si>
  <si>
    <t>тыс. рублей</t>
  </si>
  <si>
    <t>в т.ч. по видам экономической деятельности 
(справочно: сумма по видам деятельности в сравнении с "Прибыль прибыльных предприятий*")</t>
  </si>
  <si>
    <t>в т.ч. по видам экономической деятельности 
(справочно: сумма по видам деятельности в сравнении с "Убытки убыточных предприятий*")</t>
  </si>
  <si>
    <t>Количество крупных и средних предприятий</t>
  </si>
  <si>
    <t>прибыльных</t>
  </si>
  <si>
    <t>убыточных</t>
  </si>
  <si>
    <t>уд. вес убыточных предприятий в общем количестве %</t>
  </si>
  <si>
    <t>Темп к предыдущему году, %</t>
  </si>
  <si>
    <t xml:space="preserve">Индекс производства, % </t>
  </si>
  <si>
    <t>Индекс-дефлятор цен, %</t>
  </si>
  <si>
    <t>Индексы-дефляторы цен, %</t>
  </si>
  <si>
    <t>Таблица 1</t>
  </si>
  <si>
    <t>(в действующих ценах каждого года)</t>
  </si>
  <si>
    <t>Таблица 2</t>
  </si>
  <si>
    <t>Финансовые показатели крупных и средних предприятий</t>
  </si>
  <si>
    <t>(тыс.руб.)</t>
  </si>
  <si>
    <t>Таблица 3</t>
  </si>
  <si>
    <t>Финансовые показатели малых предприятий</t>
  </si>
  <si>
    <t>в т.ч. по видам экономической деятельности 
(справочно: сумма по видам деятельности в сравнении с "Прибыль прибыльных предприятий")</t>
  </si>
  <si>
    <t>в т.ч. по видам экономической деятельности 
(справочно: сумма по видам деятельности в сравнении с "Убытки убыточных предприятий")</t>
  </si>
  <si>
    <t>в т.ч. по видам экономической деятельности из общего объема прибыли крупных и средних предприятий
(справочно: сумма по видам деятельности в сравнении с "Прибыль прибыльных предприятий")</t>
  </si>
  <si>
    <t>в т.ч.                                           (справочно: сумма прибыльных и убыточных предприятий в сравнении с "Количество крупных и средних предприятий")</t>
  </si>
  <si>
    <t>Обозначения ячеек:</t>
  </si>
  <si>
    <t>Введенные данные соответствуют вычислениям</t>
  </si>
  <si>
    <t>Введенные данные не соответствуют вычислениям</t>
  </si>
  <si>
    <t>Рассчитано как разность прибыли прибыльных предприятий (всего) и прибыли сельского хозяйства</t>
  </si>
  <si>
    <t>Рассчитывается как сумма прибыли прибыльных предприятий (по полному кругу) по конкретному виду экономической деятельности</t>
  </si>
  <si>
    <t>Рассчитывается как сумма прибыли прибыльных предприятий (по полному кругу) по всем видам экономической деятельности</t>
  </si>
  <si>
    <t>Рассчитывается как сумма убытков убыточных предприятий (по полному кругу) по всем видам экономической деятельности</t>
  </si>
  <si>
    <t>Рассчитывается как сумма убытков убыточных предприятий (по полному кругу) по конкретному виду экономической деятельности</t>
  </si>
  <si>
    <t>VIII Финансы</t>
  </si>
  <si>
    <t>Прибыль (убыток) - сальдо, в т.ч.</t>
  </si>
  <si>
    <t xml:space="preserve">банки </t>
  </si>
  <si>
    <t>Ячейки, отмеченные голубым цветом</t>
  </si>
  <si>
    <t>Ячейки, отмеченные белым цветом</t>
  </si>
  <si>
    <t>Бюджетообразующее предприятие 4</t>
  </si>
  <si>
    <t>Бюджетообразующее предприятие 5</t>
  </si>
  <si>
    <t>Бюджетообразующее предприятие 6</t>
  </si>
  <si>
    <t>Бюджетообразующее предприятие 7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</si>
  <si>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</si>
  <si>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</si>
  <si>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</si>
  <si>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</si>
  <si>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</si>
  <si>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</si>
  <si>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</si>
  <si>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</si>
  <si>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</si>
  <si>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</si>
  <si>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</si>
  <si>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19</t>
  </si>
  <si>
    <t>Бюджетообразующее предприятие 20</t>
  </si>
  <si>
    <t>При заполнении вместо "Бюджетообразующее предприятие N" указать форму собственности предприятия и его название. Например: ООО "Амилко"; Миллеровский филиал ОАО "Астон".</t>
  </si>
  <si>
    <t>х</t>
  </si>
  <si>
    <t>Таблица 4</t>
  </si>
  <si>
    <t>1.</t>
  </si>
  <si>
    <t>2.</t>
  </si>
  <si>
    <t>3.</t>
  </si>
  <si>
    <t>4.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</si>
  <si>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</si>
  <si>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</si>
  <si>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</si>
  <si>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</si>
  <si>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</si>
  <si>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</si>
  <si>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</si>
  <si>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</si>
  <si>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</si>
  <si>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</si>
  <si>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t>Прибыль бюджетообразующих предприятий</t>
  </si>
  <si>
    <t>Свод основных финансовых показателей по полному кругу предприятий</t>
  </si>
  <si>
    <t>Рассчитано как разность показателей "Прибыль прибыльных предприятий (всего)" и "Прибыль сельского хозяйства"</t>
  </si>
  <si>
    <t>транспорт</t>
  </si>
  <si>
    <t>Вспомогательные индексы-дефляторы</t>
  </si>
  <si>
    <t>Заполните индексы-дефляторы в таблицу 5 и они автоматически заполнятся и для малых предприятий.</t>
  </si>
  <si>
    <t>Таблица 5</t>
  </si>
  <si>
    <t>Виды деятельности</t>
  </si>
  <si>
    <t>Темп роста (снижения), %</t>
  </si>
  <si>
    <t>Темп объема работ  в сопост. ценах, %</t>
  </si>
  <si>
    <t>Темп оборота розничной торговли в сопоставимых ценах, %</t>
  </si>
  <si>
    <t>Темп оборота малых предприятий в сопоставимых ценах к предыдущему году, %</t>
  </si>
  <si>
    <t xml:space="preserve">     Темп к предыдущему году, %</t>
  </si>
  <si>
    <t>Прогнозные данные рассчитываются. При необходимости прогнозные значения показателя можно внести  Исполнителем</t>
  </si>
  <si>
    <t>Индекс-дефлятор заполняется из таблицы 5. Может быть изменен Исполнителем</t>
  </si>
  <si>
    <t>Прогнозные данные рассчитываются. При необходимости прогнозные значения показателя можно внести Исполнителем</t>
  </si>
  <si>
    <t>Прогнозные значения рассчитываются здесь и далее на основании значений предыдущего года и значений индекса производства и индекса-дефлятора. При необходимости прогнозные значения показателя можно внести Исполнителем</t>
  </si>
  <si>
    <t>Рассчитывается как сумма слагаемых. Возможно внесение Исполнителем</t>
  </si>
  <si>
    <t>Должность: ведущий специалист</t>
  </si>
  <si>
    <t>Бюджетообразующее предприятие 3</t>
  </si>
  <si>
    <t>Бюджетообразующее предприятие 2</t>
  </si>
  <si>
    <t>СПК -племзавод "Меркуловский"</t>
  </si>
  <si>
    <t xml:space="preserve">Исполнитель: </t>
  </si>
  <si>
    <t>Номер телефона: 88635378142</t>
  </si>
  <si>
    <t>Согласовано: Григорьева О.Н.</t>
  </si>
  <si>
    <t>Должность: Начальник сектора экономики и финансов</t>
  </si>
  <si>
    <t>О.Н. Григорьева</t>
  </si>
  <si>
    <t xml:space="preserve">Меркуловское сельское поселение          </t>
  </si>
  <si>
    <t>С.Д.Никонова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</si>
</sst>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sz val="10"/>
      <color rgb="FF969696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color theme="10"/>
      <name val="Times New Roman"/>
      <family val="1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4" fillId="0" borderId="0"/>
    <xf numFmtId="0" fontId="1" fillId="0" borderId="0"/>
    <xf numFmtId="0" fontId="22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9" fillId="0" borderId="0" xfId="0" applyFont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9" fillId="0" borderId="0" xfId="1" applyFont="1" applyAlignment="1" applyProtection="1">
      <alignment horizontal="center" vertical="center"/>
    </xf>
    <xf numFmtId="0" fontId="12" fillId="0" borderId="0" xfId="1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9" fillId="0" borderId="0" xfId="0" applyFont="1" applyProtection="1"/>
    <xf numFmtId="0" fontId="0" fillId="0" borderId="0" xfId="0" applyFill="1" applyProtection="1"/>
    <xf numFmtId="0" fontId="2" fillId="0" borderId="1" xfId="1" applyFont="1" applyFill="1" applyBorder="1" applyAlignment="1" applyProtection="1">
      <alignment horizontal="center" vertical="top" wrapText="1"/>
    </xf>
    <xf numFmtId="0" fontId="15" fillId="2" borderId="1" xfId="1" applyNumberFormat="1" applyFont="1" applyFill="1" applyBorder="1" applyAlignment="1" applyProtection="1">
      <alignment horizontal="center" vertical="top"/>
    </xf>
    <xf numFmtId="165" fontId="8" fillId="4" borderId="1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3" applyFont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0" fillId="0" borderId="0" xfId="0" applyFill="1" applyBorder="1" applyProtection="1"/>
    <xf numFmtId="0" fontId="9" fillId="0" borderId="0" xfId="0" applyFont="1" applyFill="1"/>
    <xf numFmtId="0" fontId="1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9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3" applyFont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 wrapText="1" indent="2"/>
    </xf>
    <xf numFmtId="0" fontId="2" fillId="0" borderId="1" xfId="2" applyFont="1" applyBorder="1" applyAlignment="1" applyProtection="1">
      <alignment horizontal="center"/>
    </xf>
    <xf numFmtId="0" fontId="2" fillId="0" borderId="1" xfId="2" applyFont="1" applyFill="1" applyBorder="1" applyAlignment="1" applyProtection="1">
      <alignment horizontal="center" vertical="top" wrapText="1"/>
    </xf>
    <xf numFmtId="0" fontId="8" fillId="0" borderId="1" xfId="2" applyFont="1" applyFill="1" applyBorder="1" applyAlignment="1" applyProtection="1">
      <alignment horizontal="center" vertical="top" wrapText="1"/>
    </xf>
    <xf numFmtId="0" fontId="15" fillId="2" borderId="1" xfId="2" applyNumberFormat="1" applyFont="1" applyFill="1" applyBorder="1" applyAlignment="1" applyProtection="1">
      <alignment horizontal="center" vertical="top"/>
    </xf>
    <xf numFmtId="0" fontId="16" fillId="2" borderId="1" xfId="2" applyFont="1" applyFill="1" applyBorder="1" applyAlignment="1" applyProtection="1">
      <alignment horizontal="center" vertical="center"/>
    </xf>
    <xf numFmtId="0" fontId="2" fillId="6" borderId="1" xfId="0" applyFont="1" applyFill="1" applyBorder="1" applyAlignment="1">
      <alignment horizontal="left" vertical="center" wrapText="1" indent="2"/>
    </xf>
    <xf numFmtId="0" fontId="15" fillId="0" borderId="0" xfId="2" applyNumberFormat="1" applyFont="1" applyFill="1" applyBorder="1" applyAlignment="1" applyProtection="1">
      <alignment horizontal="center" vertical="top"/>
    </xf>
    <xf numFmtId="0" fontId="8" fillId="0" borderId="0" xfId="2" applyFont="1" applyFill="1" applyBorder="1" applyAlignment="1" applyProtection="1">
      <alignment vertical="top" wrapText="1"/>
    </xf>
    <xf numFmtId="0" fontId="8" fillId="0" borderId="0" xfId="2" applyFont="1" applyFill="1" applyBorder="1" applyAlignment="1" applyProtection="1">
      <alignment horizontal="center" vertical="top" wrapText="1"/>
    </xf>
    <xf numFmtId="0" fontId="6" fillId="0" borderId="0" xfId="2" applyFill="1" applyProtection="1"/>
    <xf numFmtId="165" fontId="8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right" vertical="center" wrapText="1"/>
    </xf>
    <xf numFmtId="0" fontId="6" fillId="0" borderId="0" xfId="2" applyFont="1" applyFill="1" applyProtection="1"/>
    <xf numFmtId="0" fontId="7" fillId="0" borderId="0" xfId="2" applyFont="1" applyFill="1"/>
    <xf numFmtId="0" fontId="6" fillId="0" borderId="0" xfId="2" applyFont="1" applyFill="1" applyBorder="1" applyAlignment="1" applyProtection="1">
      <alignment horizontal="center" vertical="top"/>
    </xf>
    <xf numFmtId="0" fontId="9" fillId="0" borderId="0" xfId="2" applyFont="1" applyFill="1" applyAlignment="1">
      <alignment horizontal="right" vertical="center" wrapText="1"/>
    </xf>
    <xf numFmtId="0" fontId="2" fillId="0" borderId="1" xfId="4" applyFont="1" applyBorder="1" applyAlignment="1">
      <alignment horizontal="center"/>
    </xf>
    <xf numFmtId="0" fontId="16" fillId="2" borderId="6" xfId="5" applyFont="1" applyFill="1" applyBorder="1" applyAlignment="1" applyProtection="1">
      <alignment horizontal="center" vertical="center" wrapText="1"/>
    </xf>
    <xf numFmtId="0" fontId="16" fillId="2" borderId="4" xfId="5" applyFont="1" applyFill="1" applyBorder="1" applyAlignment="1" applyProtection="1">
      <alignment horizontal="center" vertical="center" wrapText="1"/>
    </xf>
    <xf numFmtId="0" fontId="2" fillId="7" borderId="1" xfId="2" applyFont="1" applyFill="1" applyBorder="1" applyAlignment="1">
      <alignment horizontal="left" vertical="top" wrapText="1"/>
    </xf>
    <xf numFmtId="0" fontId="13" fillId="7" borderId="1" xfId="2" applyFont="1" applyFill="1" applyBorder="1" applyAlignment="1">
      <alignment horizontal="left" vertical="top" wrapText="1" indent="1"/>
    </xf>
    <xf numFmtId="0" fontId="13" fillId="7" borderId="1" xfId="2" applyFont="1" applyFill="1" applyBorder="1" applyAlignment="1">
      <alignment horizontal="right" vertical="top" wrapText="1"/>
    </xf>
    <xf numFmtId="0" fontId="13" fillId="7" borderId="1" xfId="2" applyFont="1" applyFill="1" applyBorder="1" applyAlignment="1">
      <alignment horizontal="right" vertical="top" wrapText="1" indent="1"/>
    </xf>
    <xf numFmtId="0" fontId="7" fillId="7" borderId="1" xfId="2" applyFont="1" applyFill="1" applyBorder="1" applyAlignment="1" applyProtection="1">
      <alignment vertical="center" wrapText="1"/>
    </xf>
    <xf numFmtId="0" fontId="7" fillId="7" borderId="1" xfId="2" applyFont="1" applyFill="1" applyBorder="1" applyAlignment="1">
      <alignment horizontal="left" vertical="top" wrapText="1"/>
    </xf>
    <xf numFmtId="0" fontId="2" fillId="7" borderId="1" xfId="2" applyFont="1" applyFill="1" applyBorder="1"/>
    <xf numFmtId="0" fontId="13" fillId="7" borderId="1" xfId="2" applyFont="1" applyFill="1" applyBorder="1" applyAlignment="1" applyProtection="1">
      <alignment horizontal="left" vertical="center" wrapText="1" indent="1"/>
    </xf>
    <xf numFmtId="0" fontId="2" fillId="5" borderId="1" xfId="2" applyFont="1" applyFill="1" applyBorder="1" applyAlignment="1">
      <alignment horizontal="left" vertical="top" wrapText="1"/>
    </xf>
    <xf numFmtId="0" fontId="13" fillId="5" borderId="1" xfId="2" applyFont="1" applyFill="1" applyBorder="1" applyAlignment="1">
      <alignment horizontal="left" vertical="top" wrapText="1" indent="1"/>
    </xf>
    <xf numFmtId="0" fontId="13" fillId="5" borderId="1" xfId="2" applyFont="1" applyFill="1" applyBorder="1" applyAlignment="1">
      <alignment horizontal="right" vertical="top" wrapText="1"/>
    </xf>
    <xf numFmtId="0" fontId="2" fillId="5" borderId="1" xfId="2" applyFont="1" applyFill="1" applyBorder="1"/>
    <xf numFmtId="164" fontId="8" fillId="0" borderId="0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Alignment="1">
      <alignment vertical="center" wrapText="1"/>
    </xf>
    <xf numFmtId="164" fontId="7" fillId="0" borderId="1" xfId="4" applyNumberFormat="1" applyFont="1" applyBorder="1" applyAlignment="1">
      <alignment horizontal="center"/>
    </xf>
    <xf numFmtId="0" fontId="6" fillId="2" borderId="1" xfId="2" applyFont="1" applyFill="1" applyBorder="1" applyAlignment="1" applyProtection="1">
      <alignment horizontal="center" vertical="top"/>
    </xf>
    <xf numFmtId="0" fontId="13" fillId="5" borderId="1" xfId="2" applyFont="1" applyFill="1" applyBorder="1" applyAlignment="1">
      <alignment horizontal="left" vertical="top" wrapText="1" indent="2"/>
    </xf>
    <xf numFmtId="0" fontId="6" fillId="0" borderId="0" xfId="2" applyFill="1"/>
    <xf numFmtId="0" fontId="12" fillId="3" borderId="0" xfId="2" applyFont="1" applyFill="1" applyProtection="1">
      <protection locked="0"/>
    </xf>
    <xf numFmtId="0" fontId="6" fillId="3" borderId="0" xfId="2" applyFont="1" applyFill="1" applyProtection="1">
      <protection locked="0"/>
    </xf>
    <xf numFmtId="0" fontId="9" fillId="0" borderId="0" xfId="2" applyFont="1" applyProtection="1"/>
    <xf numFmtId="0" fontId="9" fillId="3" borderId="0" xfId="2" applyFont="1" applyFill="1" applyProtection="1">
      <protection locked="0"/>
    </xf>
    <xf numFmtId="0" fontId="9" fillId="0" borderId="0" xfId="2" applyFont="1"/>
    <xf numFmtId="0" fontId="6" fillId="0" borderId="0" xfId="2" applyFill="1" applyBorder="1" applyProtection="1"/>
    <xf numFmtId="164" fontId="2" fillId="0" borderId="0" xfId="4" applyNumberFormat="1" applyFont="1" applyBorder="1" applyAlignment="1">
      <alignment horizontal="center"/>
    </xf>
    <xf numFmtId="0" fontId="9" fillId="0" borderId="0" xfId="2" applyFont="1" applyFill="1" applyAlignment="1" applyProtection="1">
      <alignment vertical="top"/>
    </xf>
    <xf numFmtId="0" fontId="2" fillId="6" borderId="1" xfId="0" applyFont="1" applyFill="1" applyBorder="1" applyAlignment="1" applyProtection="1">
      <alignment horizontal="left" vertical="center" wrapText="1" indent="2"/>
    </xf>
    <xf numFmtId="0" fontId="7" fillId="0" borderId="1" xfId="0" applyFont="1" applyFill="1" applyBorder="1" applyAlignment="1" applyProtection="1">
      <alignment horizontal="center" vertical="top" wrapText="1"/>
    </xf>
    <xf numFmtId="0" fontId="13" fillId="6" borderId="1" xfId="0" applyFont="1" applyFill="1" applyBorder="1" applyAlignment="1" applyProtection="1">
      <alignment horizontal="left" vertical="center" wrapText="1" indent="2"/>
    </xf>
    <xf numFmtId="0" fontId="2" fillId="7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top" wrapText="1"/>
    </xf>
    <xf numFmtId="0" fontId="13" fillId="7" borderId="1" xfId="0" applyFont="1" applyFill="1" applyBorder="1" applyAlignment="1" applyProtection="1">
      <alignment horizontal="left" vertical="center" wrapText="1" indent="2"/>
    </xf>
    <xf numFmtId="0" fontId="7" fillId="7" borderId="1" xfId="0" applyFont="1" applyFill="1" applyBorder="1" applyAlignment="1" applyProtection="1">
      <alignment horizontal="left" vertical="center" wrapText="1"/>
    </xf>
    <xf numFmtId="0" fontId="7" fillId="7" borderId="1" xfId="0" applyFont="1" applyFill="1" applyBorder="1" applyAlignment="1" applyProtection="1">
      <alignment horizontal="right" vertical="center" wrapText="1"/>
    </xf>
    <xf numFmtId="0" fontId="7" fillId="7" borderId="1" xfId="0" applyFont="1" applyFill="1" applyBorder="1" applyAlignment="1" applyProtection="1">
      <alignment vertical="center"/>
    </xf>
    <xf numFmtId="0" fontId="2" fillId="5" borderId="1" xfId="0" applyFont="1" applyFill="1" applyBorder="1" applyAlignment="1" applyProtection="1">
      <alignment horizontal="left" vertical="center" wrapText="1"/>
    </xf>
    <xf numFmtId="0" fontId="13" fillId="5" borderId="1" xfId="0" applyFont="1" applyFill="1" applyBorder="1" applyAlignment="1" applyProtection="1">
      <alignment horizontal="left" vertical="center" wrapText="1" indent="2"/>
    </xf>
    <xf numFmtId="0" fontId="13" fillId="5" borderId="1" xfId="0" applyFont="1" applyFill="1" applyBorder="1" applyAlignment="1" applyProtection="1">
      <alignment horizontal="right" vertical="center" wrapText="1"/>
    </xf>
    <xf numFmtId="0" fontId="7" fillId="5" borderId="1" xfId="0" applyFont="1" applyFill="1" applyBorder="1" applyAlignment="1" applyProtection="1">
      <alignment horizontal="left" vertical="center" wrapText="1"/>
    </xf>
    <xf numFmtId="0" fontId="7" fillId="5" borderId="1" xfId="0" applyFont="1" applyFill="1" applyBorder="1" applyAlignment="1" applyProtection="1">
      <alignment vertical="center"/>
    </xf>
    <xf numFmtId="0" fontId="2" fillId="0" borderId="1" xfId="2" applyFont="1" applyFill="1" applyBorder="1" applyAlignment="1" applyProtection="1">
      <alignment horizontal="left" vertical="top" wrapText="1"/>
    </xf>
    <xf numFmtId="0" fontId="13" fillId="0" borderId="1" xfId="2" applyFont="1" applyFill="1" applyBorder="1" applyAlignment="1" applyProtection="1">
      <alignment horizontal="right" vertical="top" wrapText="1"/>
    </xf>
    <xf numFmtId="0" fontId="7" fillId="0" borderId="1" xfId="2" applyFont="1" applyFill="1" applyBorder="1" applyAlignment="1" applyProtection="1">
      <alignment horizontal="left" vertical="top" wrapText="1"/>
    </xf>
    <xf numFmtId="0" fontId="7" fillId="0" borderId="1" xfId="2" applyFont="1" applyFill="1" applyBorder="1" applyAlignment="1" applyProtection="1">
      <alignment horizontal="left" vertical="top" wrapText="1" indent="1"/>
    </xf>
    <xf numFmtId="0" fontId="2" fillId="7" borderId="1" xfId="2" applyFont="1" applyFill="1" applyBorder="1" applyAlignment="1" applyProtection="1">
      <alignment horizontal="left" vertical="top" wrapText="1"/>
    </xf>
    <xf numFmtId="0" fontId="13" fillId="7" borderId="1" xfId="2" applyFont="1" applyFill="1" applyBorder="1" applyAlignment="1" applyProtection="1">
      <alignment horizontal="left" vertical="top" wrapText="1" indent="1"/>
    </xf>
    <xf numFmtId="0" fontId="13" fillId="7" borderId="1" xfId="2" applyFont="1" applyFill="1" applyBorder="1" applyAlignment="1" applyProtection="1">
      <alignment horizontal="right" vertical="top" wrapText="1"/>
    </xf>
    <xf numFmtId="0" fontId="13" fillId="7" borderId="1" xfId="2" applyFont="1" applyFill="1" applyBorder="1" applyAlignment="1" applyProtection="1">
      <alignment horizontal="right" vertical="top" wrapText="1" indent="1"/>
    </xf>
    <xf numFmtId="0" fontId="7" fillId="7" borderId="1" xfId="2" applyFont="1" applyFill="1" applyBorder="1" applyAlignment="1" applyProtection="1">
      <alignment horizontal="left" vertical="top" wrapText="1"/>
    </xf>
    <xf numFmtId="0" fontId="13" fillId="7" borderId="1" xfId="2" applyFont="1" applyFill="1" applyBorder="1" applyAlignment="1" applyProtection="1">
      <alignment horizontal="left" vertical="top" wrapText="1"/>
    </xf>
    <xf numFmtId="0" fontId="2" fillId="7" borderId="1" xfId="2" applyFont="1" applyFill="1" applyBorder="1" applyProtection="1"/>
    <xf numFmtId="0" fontId="2" fillId="5" borderId="1" xfId="2" applyFont="1" applyFill="1" applyBorder="1" applyAlignment="1" applyProtection="1">
      <alignment horizontal="left" vertical="top" wrapText="1"/>
    </xf>
    <xf numFmtId="0" fontId="13" fillId="5" borderId="1" xfId="2" applyFont="1" applyFill="1" applyBorder="1" applyAlignment="1" applyProtection="1">
      <alignment horizontal="left" vertical="top" wrapText="1" indent="1"/>
    </xf>
    <xf numFmtId="0" fontId="13" fillId="5" borderId="1" xfId="2" applyFont="1" applyFill="1" applyBorder="1" applyAlignment="1" applyProtection="1">
      <alignment horizontal="right" vertical="top" wrapText="1"/>
    </xf>
    <xf numFmtId="0" fontId="7" fillId="5" borderId="1" xfId="2" applyFont="1" applyFill="1" applyBorder="1" applyAlignment="1" applyProtection="1">
      <alignment horizontal="left" vertical="top" wrapText="1" indent="1"/>
    </xf>
    <xf numFmtId="0" fontId="2" fillId="5" borderId="1" xfId="2" applyFont="1" applyFill="1" applyBorder="1" applyProtection="1"/>
    <xf numFmtId="0" fontId="19" fillId="0" borderId="1" xfId="2" applyFont="1" applyFill="1" applyBorder="1" applyAlignment="1" applyProtection="1">
      <alignment horizontal="center"/>
    </xf>
    <xf numFmtId="0" fontId="20" fillId="0" borderId="0" xfId="2" applyFont="1"/>
    <xf numFmtId="0" fontId="20" fillId="0" borderId="0" xfId="2" applyFont="1" applyProtection="1"/>
    <xf numFmtId="0" fontId="13" fillId="0" borderId="1" xfId="0" applyFont="1" applyBorder="1"/>
    <xf numFmtId="0" fontId="11" fillId="0" borderId="1" xfId="1" applyFont="1" applyFill="1" applyBorder="1" applyAlignment="1" applyProtection="1">
      <alignment horizontal="center" vertical="top" wrapText="1"/>
    </xf>
    <xf numFmtId="164" fontId="13" fillId="0" borderId="1" xfId="0" applyNumberFormat="1" applyFont="1" applyFill="1" applyBorder="1" applyAlignment="1">
      <alignment horizontal="right"/>
    </xf>
    <xf numFmtId="0" fontId="2" fillId="0" borderId="0" xfId="2" applyFont="1" applyFill="1" applyAlignment="1">
      <alignment vertical="top" wrapText="1"/>
    </xf>
    <xf numFmtId="164" fontId="7" fillId="0" borderId="0" xfId="2" applyNumberFormat="1" applyFont="1" applyFill="1" applyBorder="1"/>
    <xf numFmtId="16" fontId="2" fillId="0" borderId="0" xfId="1" applyNumberFormat="1" applyFont="1" applyAlignment="1" applyProtection="1">
      <alignment horizontal="right"/>
    </xf>
    <xf numFmtId="0" fontId="2" fillId="0" borderId="0" xfId="1" applyFont="1" applyAlignment="1" applyProtection="1">
      <alignment horizontal="right"/>
    </xf>
    <xf numFmtId="0" fontId="11" fillId="0" borderId="1" xfId="2" applyFont="1" applyFill="1" applyBorder="1" applyAlignment="1" applyProtection="1">
      <alignment horizontal="center" vertical="top" wrapText="1"/>
    </xf>
    <xf numFmtId="0" fontId="10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10" fillId="2" borderId="6" xfId="1" applyNumberFormat="1" applyFont="1" applyFill="1" applyBorder="1" applyAlignment="1" applyProtection="1">
      <alignment horizontal="center" vertical="center"/>
    </xf>
    <xf numFmtId="0" fontId="9" fillId="8" borderId="0" xfId="0" applyFont="1" applyFill="1" applyBorder="1"/>
    <xf numFmtId="0" fontId="0" fillId="8" borderId="0" xfId="0" applyFill="1" applyBorder="1"/>
    <xf numFmtId="164" fontId="11" fillId="3" borderId="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7" fillId="0" borderId="1" xfId="0" applyFont="1" applyFill="1" applyBorder="1" applyAlignment="1">
      <alignment horizontal="center"/>
    </xf>
    <xf numFmtId="0" fontId="13" fillId="6" borderId="0" xfId="0" applyFont="1" applyFill="1" applyBorder="1" applyAlignment="1">
      <alignment horizontal="left" vertical="center" wrapText="1" indent="2"/>
    </xf>
    <xf numFmtId="0" fontId="25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/>
    <xf numFmtId="164" fontId="7" fillId="0" borderId="1" xfId="4" applyNumberFormat="1" applyFont="1" applyBorder="1" applyAlignment="1">
      <alignment horizontal="center" wrapText="1"/>
    </xf>
    <xf numFmtId="164" fontId="7" fillId="0" borderId="1" xfId="0" applyNumberFormat="1" applyFont="1" applyFill="1" applyBorder="1" applyAlignment="1" applyProtection="1">
      <alignment horizontal="center"/>
    </xf>
    <xf numFmtId="164" fontId="7" fillId="3" borderId="1" xfId="2" applyNumberFormat="1" applyFont="1" applyFill="1" applyBorder="1" applyAlignment="1" applyProtection="1">
      <alignment horizontal="right"/>
      <protection locked="0"/>
    </xf>
    <xf numFmtId="164" fontId="26" fillId="3" borderId="1" xfId="2" applyNumberFormat="1" applyFont="1" applyFill="1" applyBorder="1" applyAlignment="1" applyProtection="1">
      <alignment horizontal="right" wrapText="1"/>
      <protection locked="0"/>
    </xf>
    <xf numFmtId="164" fontId="27" fillId="0" borderId="12" xfId="0" applyNumberFormat="1" applyFont="1" applyFill="1" applyBorder="1" applyProtection="1">
      <protection locked="0"/>
    </xf>
    <xf numFmtId="164" fontId="7" fillId="3" borderId="7" xfId="2" applyNumberFormat="1" applyFont="1" applyFill="1" applyBorder="1" applyProtection="1">
      <protection locked="0"/>
    </xf>
    <xf numFmtId="164" fontId="7" fillId="3" borderId="1" xfId="0" applyNumberFormat="1" applyFont="1" applyFill="1" applyBorder="1" applyAlignment="1" applyProtection="1">
      <alignment horizontal="right" vertical="center"/>
      <protection locked="0"/>
    </xf>
    <xf numFmtId="164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/>
    </xf>
    <xf numFmtId="164" fontId="7" fillId="3" borderId="1" xfId="0" applyNumberFormat="1" applyFont="1" applyFill="1" applyBorder="1" applyAlignment="1" applyProtection="1">
      <alignment horizontal="right"/>
      <protection locked="0"/>
    </xf>
    <xf numFmtId="164" fontId="21" fillId="0" borderId="1" xfId="0" applyNumberFormat="1" applyFont="1" applyFill="1" applyBorder="1" applyAlignment="1" applyProtection="1">
      <alignment horizontal="right"/>
    </xf>
    <xf numFmtId="164" fontId="7" fillId="3" borderId="1" xfId="2" applyNumberFormat="1" applyFont="1" applyFill="1" applyBorder="1" applyAlignment="1" applyProtection="1">
      <alignment horizontal="right" wrapText="1"/>
      <protection locked="0"/>
    </xf>
    <xf numFmtId="164" fontId="7" fillId="0" borderId="1" xfId="2" applyNumberFormat="1" applyFont="1" applyFill="1" applyBorder="1" applyAlignment="1">
      <alignment horizontal="right"/>
    </xf>
    <xf numFmtId="164" fontId="26" fillId="3" borderId="1" xfId="2" applyNumberFormat="1" applyFont="1" applyFill="1" applyBorder="1" applyAlignment="1" applyProtection="1">
      <alignment horizontal="right"/>
      <protection locked="0"/>
    </xf>
    <xf numFmtId="0" fontId="0" fillId="0" borderId="0" xfId="2" applyFont="1" applyFill="1" applyAlignment="1" applyProtection="1"/>
    <xf numFmtId="0" fontId="7" fillId="0" borderId="0" xfId="0" applyFont="1"/>
    <xf numFmtId="0" fontId="7" fillId="0" borderId="0" xfId="2" applyFont="1" applyProtection="1"/>
    <xf numFmtId="0" fontId="7" fillId="0" borderId="0" xfId="0" applyFont="1" applyProtection="1"/>
    <xf numFmtId="0" fontId="7" fillId="0" borderId="0" xfId="0" applyFont="1" applyFill="1" applyProtection="1"/>
    <xf numFmtId="0" fontId="7" fillId="0" borderId="0" xfId="2" applyFont="1" applyFill="1" applyProtection="1"/>
    <xf numFmtId="0" fontId="7" fillId="0" borderId="0" xfId="2" applyFont="1" applyFill="1" applyAlignment="1" applyProtection="1">
      <alignment horizontal="left" vertical="center"/>
    </xf>
    <xf numFmtId="0" fontId="7" fillId="0" borderId="0" xfId="2" applyFont="1" applyFill="1" applyAlignment="1" applyProtection="1">
      <alignment vertical="top"/>
    </xf>
    <xf numFmtId="0" fontId="7" fillId="0" borderId="0" xfId="2" applyFont="1" applyFill="1" applyBorder="1" applyProtection="1"/>
    <xf numFmtId="0" fontId="7" fillId="0" borderId="0" xfId="2" applyFont="1" applyFill="1" applyAlignment="1" applyProtection="1"/>
    <xf numFmtId="164" fontId="7" fillId="3" borderId="1" xfId="0" applyNumberFormat="1" applyFont="1" applyFill="1" applyBorder="1" applyAlignment="1" applyProtection="1">
      <alignment wrapText="1"/>
      <protection locked="0"/>
    </xf>
    <xf numFmtId="164" fontId="13" fillId="3" borderId="1" xfId="0" applyNumberFormat="1" applyFont="1" applyFill="1" applyBorder="1" applyAlignment="1" applyProtection="1">
      <alignment horizontal="right"/>
      <protection locked="0"/>
    </xf>
    <xf numFmtId="164" fontId="26" fillId="3" borderId="1" xfId="2" applyNumberFormat="1" applyFont="1" applyFill="1" applyBorder="1" applyAlignment="1" applyProtection="1">
      <alignment horizontal="right"/>
    </xf>
    <xf numFmtId="164" fontId="7" fillId="0" borderId="1" xfId="2" applyNumberFormat="1" applyFont="1" applyFill="1" applyBorder="1" applyAlignment="1" applyProtection="1">
      <alignment horizontal="right"/>
    </xf>
    <xf numFmtId="164" fontId="26" fillId="3" borderId="1" xfId="0" applyNumberFormat="1" applyFont="1" applyFill="1" applyBorder="1" applyAlignment="1" applyProtection="1">
      <alignment horizontal="right"/>
      <protection locked="0"/>
    </xf>
    <xf numFmtId="0" fontId="23" fillId="0" borderId="0" xfId="7" applyFont="1" applyFill="1" applyAlignment="1">
      <alignment wrapText="1"/>
    </xf>
    <xf numFmtId="0" fontId="0" fillId="0" borderId="19" xfId="0" applyFill="1" applyBorder="1" applyAlignment="1" applyProtection="1">
      <alignment horizontal="center" vertical="center"/>
    </xf>
    <xf numFmtId="0" fontId="0" fillId="0" borderId="20" xfId="0" applyFill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16" fillId="0" borderId="1" xfId="2" applyFont="1" applyFill="1" applyBorder="1" applyAlignment="1" applyProtection="1">
      <alignment horizontal="left" vertical="center"/>
    </xf>
    <xf numFmtId="0" fontId="18" fillId="0" borderId="2" xfId="2" applyFont="1" applyFill="1" applyBorder="1" applyAlignment="1" applyProtection="1">
      <alignment horizontal="left" vertical="center"/>
    </xf>
    <xf numFmtId="0" fontId="18" fillId="0" borderId="8" xfId="2" applyFont="1" applyFill="1" applyBorder="1" applyAlignment="1" applyProtection="1">
      <alignment horizontal="left" vertical="center"/>
    </xf>
    <xf numFmtId="0" fontId="18" fillId="0" borderId="9" xfId="2" applyFont="1" applyFill="1" applyBorder="1" applyAlignment="1" applyProtection="1">
      <alignment horizontal="left" vertical="center"/>
    </xf>
    <xf numFmtId="0" fontId="7" fillId="0" borderId="0" xfId="2" applyFont="1" applyFill="1" applyAlignment="1" applyProtection="1">
      <alignment horizontal="left" vertical="top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6" fillId="0" borderId="2" xfId="2" applyFont="1" applyFill="1" applyBorder="1" applyAlignment="1" applyProtection="1">
      <alignment horizontal="left" vertical="center"/>
    </xf>
    <xf numFmtId="0" fontId="16" fillId="0" borderId="8" xfId="2" applyFont="1" applyFill="1" applyBorder="1" applyAlignment="1" applyProtection="1">
      <alignment horizontal="left" vertical="center"/>
    </xf>
    <xf numFmtId="0" fontId="16" fillId="0" borderId="9" xfId="2" applyFont="1" applyFill="1" applyBorder="1" applyAlignment="1" applyProtection="1">
      <alignment horizontal="left" vertical="center"/>
    </xf>
    <xf numFmtId="0" fontId="16" fillId="0" borderId="0" xfId="0" applyFont="1" applyFill="1" applyAlignment="1">
      <alignment horizontal="center" vertical="center" wrapText="1"/>
    </xf>
    <xf numFmtId="0" fontId="23" fillId="0" borderId="0" xfId="7" applyFont="1" applyFill="1" applyAlignment="1">
      <alignment horizontal="center" wrapText="1"/>
    </xf>
    <xf numFmtId="0" fontId="3" fillId="9" borderId="1" xfId="0" applyFont="1" applyFill="1" applyBorder="1" applyAlignment="1" applyProtection="1">
      <alignment horizontal="center"/>
      <protection locked="0"/>
    </xf>
    <xf numFmtId="0" fontId="23" fillId="0" borderId="0" xfId="7" applyFont="1" applyFill="1" applyAlignment="1">
      <alignment horizontal="left" vertical="top" wrapText="1"/>
    </xf>
    <xf numFmtId="0" fontId="23" fillId="0" borderId="0" xfId="7" applyFont="1" applyFill="1" applyAlignment="1">
      <alignment horizontal="left" wrapText="1"/>
    </xf>
    <xf numFmtId="0" fontId="10" fillId="2" borderId="5" xfId="5" applyFont="1" applyFill="1" applyBorder="1" applyAlignment="1" applyProtection="1">
      <alignment horizontal="center" vertical="center" wrapText="1"/>
    </xf>
    <xf numFmtId="0" fontId="10" fillId="2" borderId="6" xfId="5" applyFont="1" applyFill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 wrapText="1"/>
    </xf>
    <xf numFmtId="0" fontId="10" fillId="2" borderId="3" xfId="5" applyFont="1" applyFill="1" applyBorder="1" applyAlignment="1" applyProtection="1">
      <alignment horizontal="center" vertical="center" wrapText="1"/>
    </xf>
    <xf numFmtId="0" fontId="10" fillId="2" borderId="4" xfId="5" applyFont="1" applyFill="1" applyBorder="1" applyAlignment="1" applyProtection="1">
      <alignment horizontal="center" vertical="center" wrapText="1"/>
    </xf>
    <xf numFmtId="0" fontId="2" fillId="0" borderId="1" xfId="4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2" fillId="0" borderId="5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2" applyFont="1" applyFill="1" applyAlignment="1" applyProtection="1">
      <alignment horizontal="left" vertical="center" wrapText="1"/>
    </xf>
    <xf numFmtId="0" fontId="10" fillId="2" borderId="1" xfId="5" applyFont="1" applyFill="1" applyBorder="1" applyAlignment="1" applyProtection="1">
      <alignment horizontal="center" vertical="center" wrapText="1"/>
    </xf>
    <xf numFmtId="0" fontId="2" fillId="0" borderId="5" xfId="4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2 2" xfId="2"/>
    <cellStyle name="Обычный 3" xfId="3"/>
    <cellStyle name="Обычный 3 2 18 2" xfId="6"/>
    <cellStyle name="Обычный 3 3" xfId="4"/>
    <cellStyle name="Обычный_в2" xfId="5"/>
  </cellStyles>
  <dxfs count="0"/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A463"/>
  <sheetViews>
    <sheetView tabSelected="1" view="pageBreakPreview" topLeftCell="D1" zoomScale="60" zoomScaleNormal="60" workbookViewId="0">
      <selection activeCell="I332" sqref="I332"/>
    </sheetView>
  </sheetViews>
  <sheetFormatPr defaultRowHeight="15.75" outlineLevelRow="1" outlineLevelCol="1"/>
  <cols>
    <col min="1" max="1" width="11.85546875" style="11" hidden="1" customWidth="1" outlineLevel="1"/>
    <col min="2" max="2" width="13.5703125" style="11" hidden="1" customWidth="1" outlineLevel="1"/>
    <col min="3" max="3" width="15.140625" style="11" hidden="1" customWidth="1" outlineLevel="1"/>
    <col min="4" max="4" width="48.140625" style="1" customWidth="1" collapsed="1"/>
    <col min="5" max="5" width="15.28515625" style="1" customWidth="1"/>
    <col min="6" max="6" width="18.140625" style="1" customWidth="1"/>
    <col min="7" max="7" width="17.85546875" style="1" customWidth="1"/>
    <col min="8" max="8" width="17.7109375" style="1" customWidth="1"/>
    <col min="9" max="9" width="18.5703125" style="1" customWidth="1"/>
    <col min="10" max="10" width="18.42578125" style="1" customWidth="1"/>
    <col min="11" max="12" width="18" style="1" customWidth="1"/>
    <col min="13" max="13" width="9.140625" style="1"/>
    <col min="14" max="14" width="45.7109375" style="26" customWidth="1"/>
    <col min="15" max="16384" width="9.140625" style="1"/>
  </cols>
  <sheetData>
    <row r="1" spans="1:27" s="5" customFormat="1" ht="29.25" customHeight="1">
      <c r="A1" s="2" t="s">
        <v>75</v>
      </c>
      <c r="B1" s="2"/>
      <c r="C1" s="3" t="s">
        <v>11</v>
      </c>
      <c r="D1" s="181" t="s">
        <v>13</v>
      </c>
      <c r="E1" s="182"/>
      <c r="F1" s="182"/>
      <c r="G1" s="182"/>
      <c r="H1" s="182"/>
      <c r="I1" s="182"/>
      <c r="J1" s="182"/>
      <c r="K1" s="182"/>
      <c r="L1" s="182"/>
      <c r="M1" s="6"/>
      <c r="N1" s="145"/>
    </row>
    <row r="2" spans="1:27" s="5" customFormat="1" ht="18.75">
      <c r="A2" s="119">
        <v>8</v>
      </c>
      <c r="B2" s="119"/>
      <c r="C2" s="120" t="e">
        <f>VLOOKUP(D3,МО!$B$5:$C$59,2,FALSE)</f>
        <v>#N/A</v>
      </c>
      <c r="D2" s="183" t="s">
        <v>117</v>
      </c>
      <c r="E2" s="184"/>
      <c r="F2" s="184"/>
      <c r="G2" s="184"/>
      <c r="H2" s="184"/>
      <c r="I2" s="184"/>
      <c r="J2" s="184"/>
      <c r="K2" s="184"/>
      <c r="L2" s="184"/>
      <c r="M2" s="4"/>
      <c r="N2" s="145"/>
    </row>
    <row r="3" spans="1:27" s="5" customFormat="1" ht="18.75">
      <c r="A3" s="122"/>
      <c r="B3" s="122"/>
      <c r="C3" s="123"/>
      <c r="D3" s="191" t="s">
        <v>183</v>
      </c>
      <c r="E3" s="191"/>
      <c r="F3" s="191"/>
      <c r="G3" s="191"/>
      <c r="H3" s="191"/>
      <c r="I3" s="191"/>
      <c r="J3" s="191"/>
      <c r="K3" s="191"/>
      <c r="L3" s="191"/>
      <c r="M3" s="7"/>
      <c r="N3" s="146" t="s">
        <v>109</v>
      </c>
      <c r="O3" s="72"/>
      <c r="P3" s="72"/>
      <c r="Q3" s="72"/>
      <c r="R3" s="72"/>
      <c r="S3" s="74"/>
      <c r="T3" s="74"/>
      <c r="U3" s="74"/>
      <c r="V3" s="74"/>
      <c r="W3" s="74"/>
      <c r="X3" s="74"/>
      <c r="Y3" s="74"/>
      <c r="Z3" s="74"/>
      <c r="AA3" s="74"/>
    </row>
    <row r="4" spans="1:27" s="15" customFormat="1" ht="27.75" customHeight="1">
      <c r="A4" s="12"/>
      <c r="B4" s="12"/>
      <c r="C4" s="121" t="e">
        <f>IF((COUNTIF(МО!$C$5:$C$13,C2)&gt;0)=TRUE,CONCATENATE(0,C2),C2)</f>
        <v>#N/A</v>
      </c>
      <c r="D4" s="13"/>
      <c r="E4" s="13"/>
      <c r="F4" s="13"/>
      <c r="G4" s="13"/>
      <c r="H4" s="13"/>
      <c r="I4" s="13"/>
      <c r="J4" s="13"/>
      <c r="K4" s="13"/>
      <c r="L4" s="13"/>
      <c r="M4" s="14"/>
      <c r="N4" s="146"/>
      <c r="O4" s="72"/>
      <c r="P4" s="72"/>
      <c r="Q4" s="72"/>
      <c r="R4" s="72"/>
      <c r="S4" s="74"/>
      <c r="T4" s="74"/>
      <c r="U4" s="74"/>
      <c r="V4" s="109">
        <v>32</v>
      </c>
      <c r="W4" s="72"/>
      <c r="X4" s="72"/>
      <c r="Y4" s="72"/>
      <c r="Z4" s="72"/>
      <c r="AA4" s="72"/>
    </row>
    <row r="5" spans="1:27" s="15" customFormat="1" ht="15.75" customHeight="1">
      <c r="A5" s="12"/>
      <c r="B5" s="12"/>
      <c r="C5" s="12"/>
      <c r="D5" s="116" t="s">
        <v>142</v>
      </c>
      <c r="E5" s="192" t="s">
        <v>157</v>
      </c>
      <c r="F5" s="192"/>
      <c r="G5" s="192"/>
      <c r="H5" s="192"/>
      <c r="I5" s="192"/>
      <c r="J5" s="159"/>
      <c r="K5" s="159"/>
      <c r="L5" s="159"/>
      <c r="M5" s="125"/>
      <c r="N5" s="124" t="s">
        <v>120</v>
      </c>
      <c r="O5" s="186" t="s">
        <v>76</v>
      </c>
      <c r="P5" s="187"/>
      <c r="Q5" s="187"/>
      <c r="R5" s="187"/>
      <c r="S5" s="188"/>
      <c r="T5" s="74"/>
      <c r="U5" s="74"/>
      <c r="V5" s="109"/>
      <c r="W5" s="72"/>
      <c r="X5" s="72"/>
      <c r="Y5" s="72"/>
      <c r="Z5" s="72"/>
      <c r="AA5" s="72"/>
    </row>
    <row r="6" spans="1:27" s="15" customFormat="1" ht="15.75" customHeight="1">
      <c r="A6" s="12"/>
      <c r="B6" s="12"/>
      <c r="C6" s="12"/>
      <c r="D6" s="117" t="s">
        <v>143</v>
      </c>
      <c r="E6" s="193" t="s">
        <v>101</v>
      </c>
      <c r="F6" s="193"/>
      <c r="G6" s="193"/>
      <c r="H6" s="193"/>
      <c r="I6" s="193"/>
      <c r="J6" s="159"/>
      <c r="K6" s="159"/>
      <c r="L6" s="159"/>
      <c r="M6" s="114"/>
      <c r="N6" s="17" t="s">
        <v>121</v>
      </c>
      <c r="O6" s="186" t="s">
        <v>77</v>
      </c>
      <c r="P6" s="187"/>
      <c r="Q6" s="187"/>
      <c r="R6" s="187"/>
      <c r="S6" s="188"/>
      <c r="T6" s="74"/>
      <c r="U6" s="74"/>
      <c r="V6" s="109"/>
      <c r="W6" s="72"/>
      <c r="X6" s="72"/>
      <c r="Y6" s="72"/>
      <c r="Z6" s="72"/>
      <c r="AA6" s="72"/>
    </row>
    <row r="7" spans="1:27" s="15" customFormat="1" ht="15.75" customHeight="1">
      <c r="A7" s="12"/>
      <c r="B7" s="12"/>
      <c r="C7" s="12"/>
      <c r="D7" s="117" t="s">
        <v>144</v>
      </c>
      <c r="E7" s="193" t="s">
        <v>104</v>
      </c>
      <c r="F7" s="193"/>
      <c r="G7" s="193"/>
      <c r="H7" s="193"/>
      <c r="I7" s="193"/>
      <c r="J7" s="159"/>
      <c r="K7" s="159"/>
      <c r="L7" s="159"/>
      <c r="M7" s="125"/>
      <c r="N7" s="19"/>
      <c r="O7" s="176"/>
      <c r="P7" s="176"/>
      <c r="Q7" s="176"/>
      <c r="R7" s="176"/>
      <c r="S7" s="176"/>
      <c r="T7" s="74"/>
      <c r="U7" s="74"/>
      <c r="V7" s="109"/>
      <c r="W7" s="72"/>
      <c r="X7" s="72"/>
      <c r="Y7" s="72"/>
      <c r="Z7" s="72"/>
      <c r="AA7" s="72"/>
    </row>
    <row r="8" spans="1:27" s="15" customFormat="1" ht="15.75" customHeight="1">
      <c r="A8" s="12"/>
      <c r="B8" s="12"/>
      <c r="C8" s="12"/>
      <c r="D8" s="117" t="s">
        <v>145</v>
      </c>
      <c r="E8" s="193" t="s">
        <v>156</v>
      </c>
      <c r="F8" s="193"/>
      <c r="G8" s="193"/>
      <c r="H8" s="193"/>
      <c r="I8" s="193"/>
      <c r="J8" s="159"/>
      <c r="K8" s="159"/>
      <c r="L8" s="159"/>
      <c r="M8" s="125"/>
      <c r="N8" s="108">
        <v>32</v>
      </c>
      <c r="O8" s="176" t="s">
        <v>110</v>
      </c>
      <c r="P8" s="176"/>
      <c r="Q8" s="176"/>
      <c r="R8" s="176"/>
      <c r="S8" s="176"/>
      <c r="T8" s="74"/>
      <c r="U8" s="74"/>
      <c r="V8" s="109"/>
      <c r="W8" s="72"/>
      <c r="X8" s="72"/>
      <c r="Y8" s="72"/>
      <c r="Z8" s="72"/>
      <c r="AA8" s="72"/>
    </row>
    <row r="9" spans="1:27" s="15" customFormat="1">
      <c r="A9" s="12"/>
      <c r="B9" s="12"/>
      <c r="C9" s="12"/>
      <c r="D9" s="117"/>
      <c r="E9" s="190"/>
      <c r="F9" s="190"/>
      <c r="G9" s="190"/>
      <c r="H9" s="190"/>
      <c r="I9" s="190"/>
      <c r="J9" s="190"/>
      <c r="K9" s="190"/>
      <c r="L9" s="190"/>
      <c r="M9" s="14"/>
      <c r="N9" s="108">
        <v>32</v>
      </c>
      <c r="O9" s="177" t="s">
        <v>111</v>
      </c>
      <c r="P9" s="178"/>
      <c r="Q9" s="178"/>
      <c r="R9" s="178"/>
      <c r="S9" s="179"/>
      <c r="T9" s="72"/>
      <c r="U9" s="72"/>
      <c r="V9" s="110">
        <v>32</v>
      </c>
      <c r="W9" s="72"/>
      <c r="X9" s="72"/>
      <c r="Y9" s="72"/>
      <c r="Z9" s="72"/>
      <c r="AA9" s="72"/>
    </row>
    <row r="10" spans="1:27" s="15" customFormat="1" ht="18.75" customHeight="1">
      <c r="A10" s="12"/>
      <c r="B10" s="12"/>
      <c r="C10" s="24"/>
      <c r="D10" s="25"/>
      <c r="E10" s="28"/>
      <c r="F10" s="28"/>
      <c r="G10" s="28"/>
      <c r="H10" s="28"/>
      <c r="I10" s="28"/>
      <c r="J10" s="28"/>
      <c r="K10" s="28"/>
      <c r="L10" s="43" t="s">
        <v>98</v>
      </c>
      <c r="M10" s="28"/>
      <c r="N10" s="28"/>
      <c r="W10" s="72"/>
      <c r="X10" s="72"/>
      <c r="Y10" s="72"/>
      <c r="Z10" s="72"/>
      <c r="AA10" s="72"/>
    </row>
    <row r="11" spans="1:27" s="15" customFormat="1" ht="15.75" customHeight="1">
      <c r="A11" s="12"/>
      <c r="B11" s="12"/>
      <c r="C11" s="24"/>
      <c r="D11" s="185" t="s">
        <v>157</v>
      </c>
      <c r="E11" s="185"/>
      <c r="F11" s="185"/>
      <c r="G11" s="185"/>
      <c r="H11" s="185"/>
      <c r="I11" s="185"/>
      <c r="J11" s="185"/>
      <c r="K11" s="185"/>
      <c r="L11" s="24"/>
      <c r="M11" s="14"/>
      <c r="N11" s="147"/>
      <c r="W11" s="72"/>
      <c r="X11" s="72"/>
      <c r="Y11" s="72"/>
      <c r="Z11" s="72"/>
      <c r="AA11" s="72"/>
    </row>
    <row r="12" spans="1:27" s="15" customFormat="1" ht="20.25" customHeight="1">
      <c r="A12" s="12"/>
      <c r="B12" s="12"/>
      <c r="C12" s="24"/>
      <c r="D12" s="189" t="s">
        <v>99</v>
      </c>
      <c r="E12" s="189"/>
      <c r="F12" s="189"/>
      <c r="G12" s="189"/>
      <c r="H12" s="189"/>
      <c r="I12" s="189"/>
      <c r="J12" s="189"/>
      <c r="K12" s="189"/>
      <c r="L12" s="27" t="s">
        <v>102</v>
      </c>
      <c r="N12" s="147"/>
      <c r="T12" s="72"/>
      <c r="U12" s="72"/>
      <c r="V12" s="110"/>
      <c r="W12" s="72"/>
      <c r="X12" s="72"/>
      <c r="Y12" s="72"/>
      <c r="Z12" s="72"/>
      <c r="AA12" s="72"/>
    </row>
    <row r="13" spans="1:27" s="16" customFormat="1" ht="15.75" customHeight="1">
      <c r="A13" s="194" t="s">
        <v>72</v>
      </c>
      <c r="B13" s="194" t="s">
        <v>73</v>
      </c>
      <c r="C13" s="198" t="s">
        <v>74</v>
      </c>
      <c r="D13" s="196" t="s">
        <v>0</v>
      </c>
      <c r="E13" s="197" t="s">
        <v>14</v>
      </c>
      <c r="F13" s="31">
        <v>2019</v>
      </c>
      <c r="G13" s="31">
        <v>2020</v>
      </c>
      <c r="H13" s="31">
        <v>2021</v>
      </c>
      <c r="I13" s="31">
        <v>2022</v>
      </c>
      <c r="J13" s="31">
        <v>2023</v>
      </c>
      <c r="K13" s="31">
        <v>2024</v>
      </c>
      <c r="L13" s="31">
        <v>2025</v>
      </c>
      <c r="N13" s="148"/>
      <c r="T13" s="40"/>
      <c r="U13" s="40"/>
      <c r="V13" s="40"/>
      <c r="W13" s="40"/>
      <c r="X13" s="40"/>
      <c r="Y13" s="40"/>
      <c r="Z13" s="40"/>
      <c r="AA13" s="40"/>
    </row>
    <row r="14" spans="1:27" s="16" customFormat="1">
      <c r="A14" s="195"/>
      <c r="B14" s="195" t="s">
        <v>10</v>
      </c>
      <c r="C14" s="199" t="s">
        <v>10</v>
      </c>
      <c r="D14" s="196"/>
      <c r="E14" s="197"/>
      <c r="F14" s="31" t="s">
        <v>1</v>
      </c>
      <c r="G14" s="31" t="s">
        <v>1</v>
      </c>
      <c r="H14" s="31" t="s">
        <v>1</v>
      </c>
      <c r="I14" s="31" t="s">
        <v>2</v>
      </c>
      <c r="J14" s="31" t="s">
        <v>3</v>
      </c>
      <c r="K14" s="31" t="s">
        <v>3</v>
      </c>
      <c r="L14" s="31" t="s">
        <v>3</v>
      </c>
      <c r="N14" s="148"/>
      <c r="T14" s="40"/>
      <c r="U14" s="40"/>
      <c r="V14" s="40"/>
      <c r="W14" s="40"/>
      <c r="X14" s="40"/>
      <c r="Y14" s="40"/>
      <c r="Z14" s="40"/>
      <c r="AA14" s="40"/>
    </row>
    <row r="15" spans="1:27" s="16" customFormat="1">
      <c r="A15" s="34">
        <v>800000</v>
      </c>
      <c r="B15" s="34" t="e">
        <f>VALUE(CONCATENATE($A$2,$C$4,C15))</f>
        <v>#N/A</v>
      </c>
      <c r="C15" s="35">
        <v>102000</v>
      </c>
      <c r="D15" s="78" t="s">
        <v>118</v>
      </c>
      <c r="E15" s="79" t="s">
        <v>87</v>
      </c>
      <c r="F15" s="131">
        <f>ROUND(F28-F58,1)</f>
        <v>10358</v>
      </c>
      <c r="G15" s="131">
        <f t="shared" ref="G15:K15" si="0">ROUND(G28-G58,1)</f>
        <v>32718</v>
      </c>
      <c r="H15" s="131">
        <f t="shared" si="0"/>
        <v>4333</v>
      </c>
      <c r="I15" s="131">
        <f t="shared" si="0"/>
        <v>5000</v>
      </c>
      <c r="J15" s="131">
        <f t="shared" si="0"/>
        <v>10000</v>
      </c>
      <c r="K15" s="131">
        <f t="shared" si="0"/>
        <v>10000</v>
      </c>
      <c r="L15" s="131">
        <f t="shared" ref="L15" si="1">ROUND(L28-L58,1)</f>
        <v>10000</v>
      </c>
      <c r="N15" s="149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s="16" customFormat="1">
      <c r="A16" s="34">
        <v>800010</v>
      </c>
      <c r="B16" s="34" t="e">
        <f t="shared" ref="B16:B27" si="2">VALUE(CONCATENATE($A$2,$C$4,C16))</f>
        <v>#N/A</v>
      </c>
      <c r="C16" s="35">
        <v>102010</v>
      </c>
      <c r="D16" s="80" t="s">
        <v>4</v>
      </c>
      <c r="E16" s="79" t="s">
        <v>87</v>
      </c>
      <c r="F16" s="131">
        <f>ROUND(F33-F61,1)</f>
        <v>0</v>
      </c>
      <c r="G16" s="131">
        <f t="shared" ref="G16:J16" si="3">ROUND(G33-G61,1)</f>
        <v>0</v>
      </c>
      <c r="H16" s="131">
        <f t="shared" si="3"/>
        <v>0</v>
      </c>
      <c r="I16" s="131">
        <f t="shared" si="3"/>
        <v>0</v>
      </c>
      <c r="J16" s="131">
        <f t="shared" si="3"/>
        <v>0</v>
      </c>
      <c r="K16" s="131">
        <f>ROUND(K33-K61,1)</f>
        <v>0</v>
      </c>
      <c r="L16" s="131">
        <f t="shared" ref="L16" si="4">ROUND(L33-L61,1)</f>
        <v>0</v>
      </c>
      <c r="N16" s="149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16" customFormat="1">
      <c r="A17" s="34">
        <v>800020</v>
      </c>
      <c r="B17" s="34" t="e">
        <f t="shared" si="2"/>
        <v>#N/A</v>
      </c>
      <c r="C17" s="35">
        <v>102020</v>
      </c>
      <c r="D17" s="80" t="s">
        <v>5</v>
      </c>
      <c r="E17" s="79" t="s">
        <v>87</v>
      </c>
      <c r="F17" s="131">
        <f>ROUND(F35-F63,1)</f>
        <v>0</v>
      </c>
      <c r="G17" s="131">
        <f t="shared" ref="G17:K17" si="5">ROUND(G35-G63,1)</f>
        <v>0</v>
      </c>
      <c r="H17" s="131">
        <f t="shared" si="5"/>
        <v>0</v>
      </c>
      <c r="I17" s="131">
        <f t="shared" si="5"/>
        <v>0</v>
      </c>
      <c r="J17" s="131">
        <f t="shared" si="5"/>
        <v>0</v>
      </c>
      <c r="K17" s="131">
        <f t="shared" si="5"/>
        <v>0</v>
      </c>
      <c r="L17" s="131">
        <f t="shared" ref="L17" si="6">ROUND(L35-L63,1)</f>
        <v>0</v>
      </c>
      <c r="N17" s="148"/>
      <c r="W17" s="40"/>
      <c r="X17" s="40"/>
      <c r="Y17" s="40"/>
      <c r="Z17" s="40"/>
      <c r="AA17" s="40"/>
    </row>
    <row r="18" spans="1:27" s="16" customFormat="1" ht="31.5">
      <c r="A18" s="34">
        <v>800030</v>
      </c>
      <c r="B18" s="34" t="e">
        <f t="shared" si="2"/>
        <v>#N/A</v>
      </c>
      <c r="C18" s="35">
        <v>102030</v>
      </c>
      <c r="D18" s="80" t="s">
        <v>9</v>
      </c>
      <c r="E18" s="79" t="s">
        <v>87</v>
      </c>
      <c r="F18" s="131">
        <f>ROUND(F37-F65,1)</f>
        <v>0</v>
      </c>
      <c r="G18" s="131">
        <f t="shared" ref="G18:K18" si="7">ROUND(G37-G65,1)</f>
        <v>0</v>
      </c>
      <c r="H18" s="131">
        <f t="shared" si="7"/>
        <v>0</v>
      </c>
      <c r="I18" s="131">
        <f t="shared" si="7"/>
        <v>0</v>
      </c>
      <c r="J18" s="131">
        <f t="shared" si="7"/>
        <v>0</v>
      </c>
      <c r="K18" s="131">
        <f t="shared" si="7"/>
        <v>0</v>
      </c>
      <c r="L18" s="131">
        <f t="shared" ref="L18" si="8">ROUND(L37-L65,1)</f>
        <v>0</v>
      </c>
      <c r="N18" s="149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16" customFormat="1" ht="47.25">
      <c r="A19" s="34">
        <v>800040</v>
      </c>
      <c r="B19" s="34" t="e">
        <f t="shared" si="2"/>
        <v>#N/A</v>
      </c>
      <c r="C19" s="35">
        <v>102035</v>
      </c>
      <c r="D19" s="80" t="s">
        <v>80</v>
      </c>
      <c r="E19" s="79" t="s">
        <v>87</v>
      </c>
      <c r="F19" s="131">
        <f>ROUND(F39-F67,1)</f>
        <v>0</v>
      </c>
      <c r="G19" s="131">
        <f t="shared" ref="G19:K19" si="9">ROUND(G39-G67,1)</f>
        <v>0</v>
      </c>
      <c r="H19" s="131">
        <f t="shared" si="9"/>
        <v>0</v>
      </c>
      <c r="I19" s="131">
        <f t="shared" si="9"/>
        <v>0</v>
      </c>
      <c r="J19" s="131">
        <f t="shared" si="9"/>
        <v>0</v>
      </c>
      <c r="K19" s="131">
        <f t="shared" si="9"/>
        <v>0</v>
      </c>
      <c r="L19" s="131">
        <f>ROUND(L39-L67,1)</f>
        <v>0</v>
      </c>
      <c r="N19" s="149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16" customFormat="1" ht="31.5">
      <c r="A20" s="34">
        <v>800050</v>
      </c>
      <c r="B20" s="34" t="e">
        <f>VALUE(CONCATENATE($A$2,$C$4,C20))</f>
        <v>#N/A</v>
      </c>
      <c r="C20" s="35">
        <v>102040</v>
      </c>
      <c r="D20" s="80" t="s">
        <v>7</v>
      </c>
      <c r="E20" s="79" t="s">
        <v>87</v>
      </c>
      <c r="F20" s="131">
        <f>ROUND(F41-F69,1)</f>
        <v>0</v>
      </c>
      <c r="G20" s="131">
        <f t="shared" ref="G20:K20" si="10">ROUND(G41-G69,1)</f>
        <v>0</v>
      </c>
      <c r="H20" s="131">
        <f t="shared" si="10"/>
        <v>0</v>
      </c>
      <c r="I20" s="131">
        <f t="shared" si="10"/>
        <v>0</v>
      </c>
      <c r="J20" s="131">
        <f t="shared" si="10"/>
        <v>0</v>
      </c>
      <c r="K20" s="131">
        <f t="shared" si="10"/>
        <v>0</v>
      </c>
      <c r="L20" s="131">
        <f t="shared" ref="L20" si="11">ROUND(L41-L69,1)</f>
        <v>0</v>
      </c>
      <c r="N20" s="148"/>
      <c r="W20" s="40"/>
      <c r="X20" s="40"/>
      <c r="Y20" s="40"/>
      <c r="Z20" s="40"/>
      <c r="AA20" s="40"/>
    </row>
    <row r="21" spans="1:27" s="16" customFormat="1" ht="31.5">
      <c r="A21" s="34">
        <v>800060</v>
      </c>
      <c r="B21" s="34" t="e">
        <f t="shared" si="2"/>
        <v>#N/A</v>
      </c>
      <c r="C21" s="35">
        <v>102050</v>
      </c>
      <c r="D21" s="80" t="s">
        <v>8</v>
      </c>
      <c r="E21" s="79" t="s">
        <v>87</v>
      </c>
      <c r="F21" s="131">
        <f>ROUND(F43-F71,1)</f>
        <v>10358</v>
      </c>
      <c r="G21" s="131">
        <f t="shared" ref="G21:K21" si="12">ROUND(G43-G71,1)</f>
        <v>32718</v>
      </c>
      <c r="H21" s="131">
        <f t="shared" si="12"/>
        <v>4333</v>
      </c>
      <c r="I21" s="131">
        <f t="shared" si="12"/>
        <v>5000</v>
      </c>
      <c r="J21" s="131">
        <f t="shared" si="12"/>
        <v>10000</v>
      </c>
      <c r="K21" s="131">
        <f t="shared" si="12"/>
        <v>10000</v>
      </c>
      <c r="L21" s="131">
        <f>ROUND(L43-L71,1)</f>
        <v>10000</v>
      </c>
      <c r="N21" s="148"/>
      <c r="W21" s="40"/>
      <c r="X21" s="40"/>
      <c r="Y21" s="40"/>
      <c r="Z21" s="40"/>
      <c r="AA21" s="40"/>
    </row>
    <row r="22" spans="1:27" s="16" customFormat="1">
      <c r="A22" s="34">
        <v>800070</v>
      </c>
      <c r="B22" s="34" t="e">
        <f t="shared" si="2"/>
        <v>#N/A</v>
      </c>
      <c r="C22" s="35">
        <v>102060</v>
      </c>
      <c r="D22" s="80" t="s">
        <v>6</v>
      </c>
      <c r="E22" s="79" t="s">
        <v>87</v>
      </c>
      <c r="F22" s="131">
        <f>ROUND(F46-F73,1)</f>
        <v>0</v>
      </c>
      <c r="G22" s="131">
        <f t="shared" ref="G22:K22" si="13">ROUND(G46-G73,1)</f>
        <v>0</v>
      </c>
      <c r="H22" s="131">
        <f t="shared" si="13"/>
        <v>0</v>
      </c>
      <c r="I22" s="131">
        <f t="shared" si="13"/>
        <v>0</v>
      </c>
      <c r="J22" s="131">
        <f t="shared" si="13"/>
        <v>0</v>
      </c>
      <c r="K22" s="131">
        <f t="shared" si="13"/>
        <v>0</v>
      </c>
      <c r="L22" s="131">
        <f>ROUND(L46-L73,1)</f>
        <v>0</v>
      </c>
      <c r="N22" s="148"/>
      <c r="W22" s="40"/>
      <c r="X22" s="40"/>
      <c r="Y22" s="40"/>
      <c r="Z22" s="40"/>
      <c r="AA22" s="40"/>
    </row>
    <row r="23" spans="1:27" s="16" customFormat="1">
      <c r="A23" s="34">
        <v>800080</v>
      </c>
      <c r="B23" s="34" t="e">
        <f t="shared" si="2"/>
        <v>#N/A</v>
      </c>
      <c r="C23" s="35">
        <v>102065</v>
      </c>
      <c r="D23" s="80" t="s">
        <v>159</v>
      </c>
      <c r="E23" s="79" t="s">
        <v>87</v>
      </c>
      <c r="F23" s="131">
        <f>ROUND(F48-F75,1)</f>
        <v>0</v>
      </c>
      <c r="G23" s="131">
        <f t="shared" ref="G23:L23" si="14">ROUND(G48-G75,1)</f>
        <v>0</v>
      </c>
      <c r="H23" s="131">
        <f t="shared" si="14"/>
        <v>0</v>
      </c>
      <c r="I23" s="131">
        <f t="shared" si="14"/>
        <v>0</v>
      </c>
      <c r="J23" s="131">
        <f t="shared" si="14"/>
        <v>0</v>
      </c>
      <c r="K23" s="131">
        <f t="shared" si="14"/>
        <v>0</v>
      </c>
      <c r="L23" s="131">
        <f t="shared" si="14"/>
        <v>0</v>
      </c>
      <c r="N23" s="148"/>
      <c r="W23" s="40"/>
      <c r="X23" s="40"/>
      <c r="Y23" s="40"/>
      <c r="Z23" s="40"/>
      <c r="AA23" s="40"/>
    </row>
    <row r="24" spans="1:27" s="16" customFormat="1">
      <c r="A24" s="34">
        <v>800090</v>
      </c>
      <c r="B24" s="34" t="e">
        <f t="shared" si="2"/>
        <v>#N/A</v>
      </c>
      <c r="C24" s="35">
        <v>102070</v>
      </c>
      <c r="D24" s="80" t="s">
        <v>82</v>
      </c>
      <c r="E24" s="79" t="s">
        <v>87</v>
      </c>
      <c r="F24" s="131">
        <f>ROUND(F50-F77,1)</f>
        <v>0</v>
      </c>
      <c r="G24" s="131">
        <f>ROUND(G50-G77,1)</f>
        <v>0</v>
      </c>
      <c r="H24" s="131">
        <f t="shared" ref="H24:K24" si="15">ROUND(H50-H77,1)</f>
        <v>0</v>
      </c>
      <c r="I24" s="131">
        <f t="shared" si="15"/>
        <v>0</v>
      </c>
      <c r="J24" s="131">
        <f t="shared" si="15"/>
        <v>0</v>
      </c>
      <c r="K24" s="131">
        <f t="shared" si="15"/>
        <v>0</v>
      </c>
      <c r="L24" s="131">
        <f t="shared" ref="L24" si="16">ROUND(L50-L77,1)</f>
        <v>0</v>
      </c>
      <c r="N24" s="148"/>
      <c r="W24" s="40"/>
      <c r="X24" s="40"/>
      <c r="Y24" s="40"/>
      <c r="Z24" s="40"/>
      <c r="AA24" s="40"/>
    </row>
    <row r="25" spans="1:27" s="16" customFormat="1">
      <c r="A25" s="34">
        <v>800100</v>
      </c>
      <c r="B25" s="34" t="e">
        <f t="shared" si="2"/>
        <v>#N/A</v>
      </c>
      <c r="C25" s="35">
        <v>102080</v>
      </c>
      <c r="D25" s="80" t="s">
        <v>84</v>
      </c>
      <c r="E25" s="79" t="s">
        <v>87</v>
      </c>
      <c r="F25" s="131">
        <f>ROUND(F54-F81,1)</f>
        <v>0</v>
      </c>
      <c r="G25" s="131">
        <f t="shared" ref="G25:H25" si="17">ROUND(G54-G81,1)</f>
        <v>0</v>
      </c>
      <c r="H25" s="131">
        <f t="shared" si="17"/>
        <v>0</v>
      </c>
      <c r="I25" s="131">
        <f>ROUND(I54-I81,1)</f>
        <v>0</v>
      </c>
      <c r="J25" s="131">
        <f t="shared" ref="J25:K25" si="18">ROUND(J54-J81,1)</f>
        <v>0</v>
      </c>
      <c r="K25" s="131">
        <f t="shared" si="18"/>
        <v>0</v>
      </c>
      <c r="L25" s="131">
        <f t="shared" ref="L25" si="19">ROUND(L54-L81,1)</f>
        <v>0</v>
      </c>
      <c r="N25" s="148"/>
      <c r="W25" s="40"/>
      <c r="X25" s="40"/>
      <c r="Y25" s="40"/>
      <c r="Z25" s="40"/>
      <c r="AA25" s="40"/>
    </row>
    <row r="26" spans="1:27" s="16" customFormat="1">
      <c r="A26" s="34">
        <v>800110</v>
      </c>
      <c r="B26" s="34" t="e">
        <f t="shared" si="2"/>
        <v>#N/A</v>
      </c>
      <c r="C26" s="35">
        <v>102090</v>
      </c>
      <c r="D26" s="80" t="s">
        <v>119</v>
      </c>
      <c r="E26" s="79" t="s">
        <v>87</v>
      </c>
      <c r="F26" s="131">
        <f>ROUND(F56-F83,1)</f>
        <v>0</v>
      </c>
      <c r="G26" s="131">
        <f t="shared" ref="G26:K26" si="20">ROUND(G56-G83,1)</f>
        <v>0</v>
      </c>
      <c r="H26" s="131">
        <f t="shared" si="20"/>
        <v>0</v>
      </c>
      <c r="I26" s="131">
        <f t="shared" si="20"/>
        <v>0</v>
      </c>
      <c r="J26" s="131">
        <f t="shared" si="20"/>
        <v>0</v>
      </c>
      <c r="K26" s="131">
        <f t="shared" si="20"/>
        <v>0</v>
      </c>
      <c r="L26" s="131">
        <f>ROUND(L56-L83,1)</f>
        <v>0</v>
      </c>
      <c r="N26" s="148"/>
      <c r="W26" s="40"/>
      <c r="X26" s="40"/>
      <c r="Y26" s="40"/>
      <c r="Z26" s="40"/>
      <c r="AA26" s="40"/>
    </row>
    <row r="27" spans="1:27" s="16" customFormat="1">
      <c r="A27" s="34">
        <v>800120</v>
      </c>
      <c r="B27" s="34" t="e">
        <f t="shared" si="2"/>
        <v>#N/A</v>
      </c>
      <c r="C27" s="35">
        <v>102100</v>
      </c>
      <c r="D27" s="80" t="s">
        <v>83</v>
      </c>
      <c r="E27" s="79" t="s">
        <v>87</v>
      </c>
      <c r="F27" s="131">
        <f>ROUND(F52-F79,1)</f>
        <v>0</v>
      </c>
      <c r="G27" s="131">
        <f t="shared" ref="G27:K27" si="21">ROUND(G52-G79,1)</f>
        <v>0</v>
      </c>
      <c r="H27" s="131">
        <f t="shared" si="21"/>
        <v>0</v>
      </c>
      <c r="I27" s="131">
        <f t="shared" si="21"/>
        <v>0</v>
      </c>
      <c r="J27" s="131">
        <f t="shared" si="21"/>
        <v>0</v>
      </c>
      <c r="K27" s="131">
        <f t="shared" si="21"/>
        <v>0</v>
      </c>
      <c r="L27" s="131">
        <f t="shared" ref="L27" si="22">ROUND(L52-L79,1)</f>
        <v>0</v>
      </c>
      <c r="N27" s="148"/>
      <c r="W27" s="40"/>
      <c r="X27" s="40"/>
      <c r="Y27" s="40"/>
      <c r="Z27" s="40"/>
      <c r="AA27" s="40"/>
    </row>
    <row r="28" spans="1:27" s="16" customFormat="1">
      <c r="A28" s="34">
        <v>800130</v>
      </c>
      <c r="B28" s="34" t="e">
        <f>VALUE(CONCATENATE($A$2,$C$4,C28))</f>
        <v>#N/A</v>
      </c>
      <c r="C28" s="34">
        <v>100000</v>
      </c>
      <c r="D28" s="81" t="s">
        <v>78</v>
      </c>
      <c r="E28" s="82" t="s">
        <v>87</v>
      </c>
      <c r="F28" s="139">
        <f>ROUND(SUM(F33,F35,F37,F39,F41,F43,F46,F48,F50,F52,F54,F56),1)</f>
        <v>10358</v>
      </c>
      <c r="G28" s="139">
        <f t="shared" ref="G28:K28" si="23">ROUND(SUM(G33,G35,G37,G39,G41,G43,G46,G48,G50,G52,G54,G56),1)</f>
        <v>32718</v>
      </c>
      <c r="H28" s="139">
        <f t="shared" si="23"/>
        <v>4333</v>
      </c>
      <c r="I28" s="139">
        <f t="shared" si="23"/>
        <v>5000</v>
      </c>
      <c r="J28" s="139">
        <f t="shared" si="23"/>
        <v>10000</v>
      </c>
      <c r="K28" s="139">
        <f t="shared" si="23"/>
        <v>10000</v>
      </c>
      <c r="L28" s="139">
        <f>ROUND(SUM(L33,L35,L37,L39,L41,L43,L46,L48,L50,L52,L54,L56),1)</f>
        <v>10000</v>
      </c>
      <c r="N28" s="149" t="s">
        <v>173</v>
      </c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s="16" customFormat="1">
      <c r="A29" s="34">
        <v>800140</v>
      </c>
      <c r="B29" s="34" t="e">
        <f>VALUE(CONCATENATE($A$2,$C$4,C29))</f>
        <v>#N/A</v>
      </c>
      <c r="C29" s="34">
        <v>101000</v>
      </c>
      <c r="D29" s="83" t="s">
        <v>94</v>
      </c>
      <c r="E29" s="33" t="s">
        <v>12</v>
      </c>
      <c r="F29" s="139"/>
      <c r="G29" s="137">
        <f>ROUND(IF(F28,G28/F28*100,0),1)</f>
        <v>315.89999999999998</v>
      </c>
      <c r="H29" s="137">
        <f t="shared" ref="H29" si="24">ROUND(IF(G28,H28/G28*100,0),1)</f>
        <v>13.2</v>
      </c>
      <c r="I29" s="137">
        <f t="shared" ref="I29" si="25">ROUND(IF(H28,I28/H28*100,0),1)</f>
        <v>115.4</v>
      </c>
      <c r="J29" s="137">
        <f t="shared" ref="J29" si="26">ROUND(IF(I28,J28/I28*100,0),1)</f>
        <v>200</v>
      </c>
      <c r="K29" s="137">
        <f t="shared" ref="K29" si="27">ROUND(IF(J28,K28/J28*100,0),1)</f>
        <v>100</v>
      </c>
      <c r="L29" s="137">
        <f t="shared" ref="L29" si="28">ROUND(IF(K28,L28/K28*100,0),1)</f>
        <v>100</v>
      </c>
      <c r="N29" s="149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s="16" customFormat="1" ht="31.5">
      <c r="A30" s="34">
        <v>800150</v>
      </c>
      <c r="B30" s="34" t="e">
        <f>VALUE(CONCATENATE($A$2,$C$4,C30))</f>
        <v>#N/A</v>
      </c>
      <c r="C30" s="34">
        <v>100001</v>
      </c>
      <c r="D30" s="84" t="s">
        <v>79</v>
      </c>
      <c r="E30" s="79" t="s">
        <v>87</v>
      </c>
      <c r="F30" s="138">
        <f>ROUND(F28-F43,1)</f>
        <v>0</v>
      </c>
      <c r="G30" s="138">
        <f t="shared" ref="G30:L30" si="29">ROUND(G28-G43,1)</f>
        <v>0</v>
      </c>
      <c r="H30" s="138">
        <f t="shared" si="29"/>
        <v>0</v>
      </c>
      <c r="I30" s="138">
        <f t="shared" si="29"/>
        <v>0</v>
      </c>
      <c r="J30" s="138">
        <f t="shared" si="29"/>
        <v>0</v>
      </c>
      <c r="K30" s="138">
        <f t="shared" si="29"/>
        <v>0</v>
      </c>
      <c r="L30" s="138">
        <f t="shared" si="29"/>
        <v>0</v>
      </c>
      <c r="N30" s="180" t="s">
        <v>158</v>
      </c>
      <c r="O30" s="180"/>
      <c r="P30" s="180"/>
      <c r="Q30" s="180"/>
      <c r="R30" s="180"/>
      <c r="S30" s="180"/>
      <c r="T30" s="180"/>
      <c r="U30" s="180"/>
      <c r="V30" s="180"/>
      <c r="W30" s="40"/>
      <c r="X30" s="40"/>
      <c r="Y30" s="40"/>
      <c r="Z30" s="40"/>
      <c r="AA30" s="40"/>
    </row>
    <row r="31" spans="1:27" s="16" customFormat="1">
      <c r="A31" s="34">
        <v>800160</v>
      </c>
      <c r="B31" s="34" t="e">
        <f>VALUE(CONCATENATE($A$2,$C$4,C31))</f>
        <v>#N/A</v>
      </c>
      <c r="C31" s="34">
        <v>101001</v>
      </c>
      <c r="D31" s="83" t="s">
        <v>94</v>
      </c>
      <c r="E31" s="33" t="s">
        <v>12</v>
      </c>
      <c r="F31" s="139"/>
      <c r="G31" s="137">
        <f>ROUND(IF(F30,G30/F30*100,0),1)</f>
        <v>0</v>
      </c>
      <c r="H31" s="137">
        <f t="shared" ref="H31" si="30">ROUND(IF(G30,H30/G30*100,0),1)</f>
        <v>0</v>
      </c>
      <c r="I31" s="137">
        <f t="shared" ref="I31" si="31">ROUND(IF(H30,I30/H30*100,0),1)</f>
        <v>0</v>
      </c>
      <c r="J31" s="137">
        <f t="shared" ref="J31" si="32">ROUND(IF(I30,J30/I30*100,0),1)</f>
        <v>0</v>
      </c>
      <c r="K31" s="137">
        <f t="shared" ref="K31" si="33">ROUND(IF(J30,K30/J30*100,0),1)</f>
        <v>0</v>
      </c>
      <c r="L31" s="137">
        <f t="shared" ref="L31" si="34">ROUND(IF(K30,L30/K30*100,0),1)</f>
        <v>0</v>
      </c>
      <c r="N31" s="149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16" customFormat="1" ht="63">
      <c r="A32" s="34">
        <v>800170</v>
      </c>
      <c r="B32" s="34" t="e">
        <f>VALUE(CONCATENATE($A$2,$C$4,C32))</f>
        <v>#N/A</v>
      </c>
      <c r="C32" s="34">
        <v>101002</v>
      </c>
      <c r="D32" s="85" t="s">
        <v>88</v>
      </c>
      <c r="E32" s="82"/>
      <c r="F32" s="138">
        <f t="shared" ref="F32:L32" si="35">ROUND(SUM(F33,F35,F37,F39,F41,F43,F46,F48,F50,F52,F54,F56),1)</f>
        <v>10358</v>
      </c>
      <c r="G32" s="138">
        <f t="shared" si="35"/>
        <v>32718</v>
      </c>
      <c r="H32" s="138">
        <f t="shared" si="35"/>
        <v>4333</v>
      </c>
      <c r="I32" s="138">
        <f t="shared" si="35"/>
        <v>5000</v>
      </c>
      <c r="J32" s="138">
        <f t="shared" si="35"/>
        <v>10000</v>
      </c>
      <c r="K32" s="138">
        <f t="shared" si="35"/>
        <v>10000</v>
      </c>
      <c r="L32" s="138">
        <f t="shared" si="35"/>
        <v>10000</v>
      </c>
      <c r="N32" s="150" t="s">
        <v>114</v>
      </c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16" customFormat="1">
      <c r="A33" s="34">
        <v>800180</v>
      </c>
      <c r="B33" s="34" t="e">
        <f t="shared" ref="B33:B41" si="36">VALUE(CONCATENATE($A$2,$C$4,C33))</f>
        <v>#N/A</v>
      </c>
      <c r="C33" s="34">
        <v>100010</v>
      </c>
      <c r="D33" s="84" t="s">
        <v>4</v>
      </c>
      <c r="E33" s="79" t="s">
        <v>87</v>
      </c>
      <c r="F33" s="138">
        <f t="shared" ref="F33:L33" si="37">ROUND(F113+F198,1)</f>
        <v>0</v>
      </c>
      <c r="G33" s="138">
        <f t="shared" si="37"/>
        <v>0</v>
      </c>
      <c r="H33" s="138">
        <f t="shared" si="37"/>
        <v>0</v>
      </c>
      <c r="I33" s="138">
        <f t="shared" si="37"/>
        <v>0</v>
      </c>
      <c r="J33" s="138">
        <f t="shared" si="37"/>
        <v>0</v>
      </c>
      <c r="K33" s="138">
        <f t="shared" si="37"/>
        <v>0</v>
      </c>
      <c r="L33" s="138">
        <f t="shared" si="37"/>
        <v>0</v>
      </c>
      <c r="N33" s="149" t="s">
        <v>113</v>
      </c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16" customFormat="1">
      <c r="A34" s="34">
        <v>800190</v>
      </c>
      <c r="B34" s="34" t="e">
        <f t="shared" si="36"/>
        <v>#N/A</v>
      </c>
      <c r="C34" s="34">
        <v>101010</v>
      </c>
      <c r="D34" s="83" t="s">
        <v>94</v>
      </c>
      <c r="E34" s="33" t="s">
        <v>12</v>
      </c>
      <c r="F34" s="139"/>
      <c r="G34" s="137">
        <f>ROUND(IF(F33,G33/F33*100,0),1)</f>
        <v>0</v>
      </c>
      <c r="H34" s="137">
        <f t="shared" ref="H34" si="38">ROUND(IF(G33,H33/G33*100,0),1)</f>
        <v>0</v>
      </c>
      <c r="I34" s="137">
        <f t="shared" ref="I34" si="39">ROUND(IF(H33,I33/H33*100,0),1)</f>
        <v>0</v>
      </c>
      <c r="J34" s="137">
        <f t="shared" ref="J34" si="40">ROUND(IF(I33,J33/I33*100,0),1)</f>
        <v>0</v>
      </c>
      <c r="K34" s="137">
        <f t="shared" ref="K34" si="41">ROUND(IF(J33,K33/J33*100,0),1)</f>
        <v>0</v>
      </c>
      <c r="L34" s="137">
        <f t="shared" ref="L34" si="42">ROUND(IF(K33,L33/K33*100,0),1)</f>
        <v>0</v>
      </c>
      <c r="N34" s="149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16" customFormat="1">
      <c r="A35" s="34">
        <v>800200</v>
      </c>
      <c r="B35" s="34" t="e">
        <f t="shared" si="36"/>
        <v>#N/A</v>
      </c>
      <c r="C35" s="34">
        <v>100020</v>
      </c>
      <c r="D35" s="84" t="s">
        <v>5</v>
      </c>
      <c r="E35" s="79" t="s">
        <v>87</v>
      </c>
      <c r="F35" s="138">
        <f t="shared" ref="F35:L35" si="43">ROUND(F117+F202,1)</f>
        <v>0</v>
      </c>
      <c r="G35" s="138">
        <f t="shared" si="43"/>
        <v>0</v>
      </c>
      <c r="H35" s="138">
        <f t="shared" si="43"/>
        <v>0</v>
      </c>
      <c r="I35" s="138">
        <f t="shared" si="43"/>
        <v>0</v>
      </c>
      <c r="J35" s="138">
        <f t="shared" si="43"/>
        <v>0</v>
      </c>
      <c r="K35" s="138">
        <f t="shared" si="43"/>
        <v>0</v>
      </c>
      <c r="L35" s="138">
        <f t="shared" si="43"/>
        <v>0</v>
      </c>
      <c r="N35" s="149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16" customFormat="1">
      <c r="A36" s="34">
        <v>800210</v>
      </c>
      <c r="B36" s="34" t="e">
        <f t="shared" si="36"/>
        <v>#N/A</v>
      </c>
      <c r="C36" s="34">
        <v>101020</v>
      </c>
      <c r="D36" s="83" t="s">
        <v>94</v>
      </c>
      <c r="E36" s="33" t="s">
        <v>12</v>
      </c>
      <c r="F36" s="140" t="s">
        <v>140</v>
      </c>
      <c r="G36" s="137">
        <f>ROUND(IF(F35,G35/F35*100,0),1)</f>
        <v>0</v>
      </c>
      <c r="H36" s="137">
        <f t="shared" ref="H36" si="44">ROUND(IF(G35,H35/G35*100,0),1)</f>
        <v>0</v>
      </c>
      <c r="I36" s="137">
        <f t="shared" ref="I36" si="45">ROUND(IF(H35,I35/H35*100,0),1)</f>
        <v>0</v>
      </c>
      <c r="J36" s="137">
        <f t="shared" ref="J36" si="46">ROUND(IF(I35,J35/I35*100,0),1)</f>
        <v>0</v>
      </c>
      <c r="K36" s="137">
        <f t="shared" ref="K36" si="47">ROUND(IF(J35,K35/J35*100,0),1)</f>
        <v>0</v>
      </c>
      <c r="L36" s="137">
        <f t="shared" ref="L36" si="48">ROUND(IF(K35,L35/K35*100,0),1)</f>
        <v>0</v>
      </c>
      <c r="N36" s="149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16" customFormat="1" ht="31.5">
      <c r="A37" s="34">
        <v>800220</v>
      </c>
      <c r="B37" s="34" t="e">
        <f t="shared" si="36"/>
        <v>#N/A</v>
      </c>
      <c r="C37" s="34">
        <v>100030</v>
      </c>
      <c r="D37" s="84" t="s">
        <v>9</v>
      </c>
      <c r="E37" s="79" t="s">
        <v>87</v>
      </c>
      <c r="F37" s="138">
        <f t="shared" ref="F37:L37" si="49">ROUND(F121+F206,1)</f>
        <v>0</v>
      </c>
      <c r="G37" s="138">
        <f t="shared" si="49"/>
        <v>0</v>
      </c>
      <c r="H37" s="138">
        <f t="shared" si="49"/>
        <v>0</v>
      </c>
      <c r="I37" s="138">
        <f t="shared" si="49"/>
        <v>0</v>
      </c>
      <c r="J37" s="138">
        <f t="shared" si="49"/>
        <v>0</v>
      </c>
      <c r="K37" s="138">
        <f t="shared" si="49"/>
        <v>0</v>
      </c>
      <c r="L37" s="138">
        <f t="shared" si="49"/>
        <v>0</v>
      </c>
      <c r="N37" s="149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16" customFormat="1">
      <c r="A38" s="34">
        <v>800230</v>
      </c>
      <c r="B38" s="34" t="e">
        <f t="shared" si="36"/>
        <v>#N/A</v>
      </c>
      <c r="C38" s="34">
        <v>101030</v>
      </c>
      <c r="D38" s="83" t="s">
        <v>94</v>
      </c>
      <c r="E38" s="33" t="s">
        <v>12</v>
      </c>
      <c r="F38" s="139"/>
      <c r="G38" s="137">
        <f>ROUND(IF(F37,G37/F37*100,0),1)</f>
        <v>0</v>
      </c>
      <c r="H38" s="137">
        <f t="shared" ref="H38" si="50">ROUND(IF(G37,H37/G37*100,0),1)</f>
        <v>0</v>
      </c>
      <c r="I38" s="137">
        <f t="shared" ref="I38" si="51">ROUND(IF(H37,I37/H37*100,0),1)</f>
        <v>0</v>
      </c>
      <c r="J38" s="137">
        <f t="shared" ref="J38" si="52">ROUND(IF(I37,J37/I37*100,0),1)</f>
        <v>0</v>
      </c>
      <c r="K38" s="137">
        <f t="shared" ref="K38" si="53">ROUND(IF(J37,K37/J37*100,0),1)</f>
        <v>0</v>
      </c>
      <c r="L38" s="137">
        <f t="shared" ref="L38" si="54">ROUND(IF(K37,L37/K37*100,0),1)</f>
        <v>0</v>
      </c>
      <c r="N38" s="149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16" customFormat="1" ht="47.25">
      <c r="A39" s="34">
        <v>800240</v>
      </c>
      <c r="B39" s="34" t="e">
        <f t="shared" si="36"/>
        <v>#N/A</v>
      </c>
      <c r="C39" s="34">
        <v>100040</v>
      </c>
      <c r="D39" s="84" t="s">
        <v>80</v>
      </c>
      <c r="E39" s="79" t="s">
        <v>87</v>
      </c>
      <c r="F39" s="138">
        <f t="shared" ref="F39:L39" si="55">ROUND(F125+F210,1)</f>
        <v>0</v>
      </c>
      <c r="G39" s="138">
        <f t="shared" si="55"/>
        <v>0</v>
      </c>
      <c r="H39" s="138">
        <f t="shared" si="55"/>
        <v>0</v>
      </c>
      <c r="I39" s="138">
        <f t="shared" si="55"/>
        <v>0</v>
      </c>
      <c r="J39" s="138">
        <f t="shared" si="55"/>
        <v>0</v>
      </c>
      <c r="K39" s="138">
        <f t="shared" si="55"/>
        <v>0</v>
      </c>
      <c r="L39" s="138">
        <f t="shared" si="55"/>
        <v>0</v>
      </c>
      <c r="N39" s="149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16" customFormat="1">
      <c r="A40" s="34">
        <v>800250</v>
      </c>
      <c r="B40" s="34" t="e">
        <f t="shared" si="36"/>
        <v>#N/A</v>
      </c>
      <c r="C40" s="34">
        <v>101040</v>
      </c>
      <c r="D40" s="83" t="s">
        <v>94</v>
      </c>
      <c r="E40" s="33" t="s">
        <v>12</v>
      </c>
      <c r="F40" s="139"/>
      <c r="G40" s="137">
        <f>ROUND(IF(F39,G39/F39*100,0),1)</f>
        <v>0</v>
      </c>
      <c r="H40" s="137">
        <f t="shared" ref="H40" si="56">ROUND(IF(G39,H39/G39*100,0),1)</f>
        <v>0</v>
      </c>
      <c r="I40" s="137">
        <f t="shared" ref="I40" si="57">ROUND(IF(H39,I39/H39*100,0),1)</f>
        <v>0</v>
      </c>
      <c r="J40" s="137">
        <f t="shared" ref="J40" si="58">ROUND(IF(I39,J39/I39*100,0),1)</f>
        <v>0</v>
      </c>
      <c r="K40" s="137">
        <f t="shared" ref="K40" si="59">ROUND(IF(J39,K39/J39*100,0),1)</f>
        <v>0</v>
      </c>
      <c r="L40" s="137">
        <f t="shared" ref="L40" si="60">ROUND(IF(K39,L39/K39*100,0),1)</f>
        <v>0</v>
      </c>
      <c r="N40" s="149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16" customFormat="1" ht="31.5">
      <c r="A41" s="34">
        <v>800260</v>
      </c>
      <c r="B41" s="34" t="e">
        <f t="shared" si="36"/>
        <v>#N/A</v>
      </c>
      <c r="C41" s="34">
        <v>100050</v>
      </c>
      <c r="D41" s="84" t="s">
        <v>7</v>
      </c>
      <c r="E41" s="79" t="s">
        <v>87</v>
      </c>
      <c r="F41" s="138">
        <f t="shared" ref="F41:L41" si="61">ROUND(F129+F214,1)</f>
        <v>0</v>
      </c>
      <c r="G41" s="138">
        <f t="shared" si="61"/>
        <v>0</v>
      </c>
      <c r="H41" s="138">
        <f t="shared" si="61"/>
        <v>0</v>
      </c>
      <c r="I41" s="138">
        <f t="shared" si="61"/>
        <v>0</v>
      </c>
      <c r="J41" s="138">
        <f t="shared" si="61"/>
        <v>0</v>
      </c>
      <c r="K41" s="138">
        <f t="shared" si="61"/>
        <v>0</v>
      </c>
      <c r="L41" s="138">
        <f t="shared" si="61"/>
        <v>0</v>
      </c>
      <c r="N41" s="149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16" customFormat="1">
      <c r="A42" s="34">
        <v>800270</v>
      </c>
      <c r="B42" s="34" t="e">
        <f>VALUE(CONCATENATE($A$2,$C$4,C42))</f>
        <v>#N/A</v>
      </c>
      <c r="C42" s="34">
        <v>101050</v>
      </c>
      <c r="D42" s="83" t="s">
        <v>94</v>
      </c>
      <c r="E42" s="33" t="s">
        <v>12</v>
      </c>
      <c r="F42" s="139"/>
      <c r="G42" s="137">
        <f>ROUND(IF(F41,G41/F41*100,0),1)</f>
        <v>0</v>
      </c>
      <c r="H42" s="137">
        <f t="shared" ref="H42" si="62">ROUND(IF(G41,H41/G41*100,0),1)</f>
        <v>0</v>
      </c>
      <c r="I42" s="137">
        <f t="shared" ref="I42" si="63">ROUND(IF(H41,I41/H41*100,0),1)</f>
        <v>0</v>
      </c>
      <c r="J42" s="137">
        <f t="shared" ref="J42" si="64">ROUND(IF(I41,J41/I41*100,0),1)</f>
        <v>0</v>
      </c>
      <c r="K42" s="137">
        <f t="shared" ref="K42" si="65">ROUND(IF(J41,K41/J41*100,0),1)</f>
        <v>0</v>
      </c>
      <c r="L42" s="137">
        <f t="shared" ref="L42" si="66">ROUND(IF(K41,L41/K41*100,0),1)</f>
        <v>0</v>
      </c>
      <c r="N42" s="149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16" customFormat="1" ht="31.5">
      <c r="A43" s="34">
        <v>800280</v>
      </c>
      <c r="B43" s="34" t="e">
        <f>VALUE(CONCATENATE($A$2,$C$4,C43))</f>
        <v>#N/A</v>
      </c>
      <c r="C43" s="34">
        <v>100060</v>
      </c>
      <c r="D43" s="84" t="s">
        <v>8</v>
      </c>
      <c r="E43" s="79" t="s">
        <v>87</v>
      </c>
      <c r="F43" s="138">
        <f t="shared" ref="F43:L43" si="67">ROUND(F133+F218,1)</f>
        <v>10358</v>
      </c>
      <c r="G43" s="138">
        <f t="shared" si="67"/>
        <v>32718</v>
      </c>
      <c r="H43" s="138">
        <f t="shared" si="67"/>
        <v>4333</v>
      </c>
      <c r="I43" s="138">
        <f t="shared" si="67"/>
        <v>5000</v>
      </c>
      <c r="J43" s="138">
        <f t="shared" si="67"/>
        <v>10000</v>
      </c>
      <c r="K43" s="138">
        <f t="shared" si="67"/>
        <v>10000</v>
      </c>
      <c r="L43" s="138">
        <f t="shared" si="67"/>
        <v>10000</v>
      </c>
      <c r="N43" s="149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16" customFormat="1">
      <c r="A44" s="34">
        <v>800290</v>
      </c>
      <c r="B44" s="34" t="e">
        <f t="shared" ref="B44:B56" si="68">VALUE(CONCATENATE($A$2,$C$4,C44))</f>
        <v>#N/A</v>
      </c>
      <c r="C44" s="34">
        <v>101060</v>
      </c>
      <c r="D44" s="83" t="s">
        <v>94</v>
      </c>
      <c r="E44" s="33" t="s">
        <v>12</v>
      </c>
      <c r="F44" s="139"/>
      <c r="G44" s="137">
        <f>ROUND(IF(F43,G43/F43*100,0),1)</f>
        <v>315.89999999999998</v>
      </c>
      <c r="H44" s="137">
        <f t="shared" ref="H44" si="69">ROUND(IF(G43,H43/G43*100,0),1)</f>
        <v>13.2</v>
      </c>
      <c r="I44" s="137">
        <f t="shared" ref="I44" si="70">ROUND(IF(H43,I43/H43*100,0),1)</f>
        <v>115.4</v>
      </c>
      <c r="J44" s="137">
        <f t="shared" ref="J44" si="71">ROUND(IF(I43,J43/I43*100,0),1)</f>
        <v>200</v>
      </c>
      <c r="K44" s="137">
        <f t="shared" ref="K44" si="72">ROUND(IF(J43,K43/J43*100,0),1)</f>
        <v>100</v>
      </c>
      <c r="L44" s="137">
        <f t="shared" ref="L44" si="73">ROUND(IF(K43,L43/K43*100,0),1)</f>
        <v>100</v>
      </c>
      <c r="N44" s="149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16" customFormat="1" ht="31.5">
      <c r="A45" s="34">
        <v>800300</v>
      </c>
      <c r="B45" s="34" t="e">
        <f t="shared" si="68"/>
        <v>#N/A</v>
      </c>
      <c r="C45" s="34">
        <v>101061</v>
      </c>
      <c r="D45" s="84" t="s">
        <v>81</v>
      </c>
      <c r="E45" s="79" t="s">
        <v>87</v>
      </c>
      <c r="F45" s="138">
        <f t="shared" ref="F45:L46" si="74">ROUND(F135+F220,1)</f>
        <v>0</v>
      </c>
      <c r="G45" s="138">
        <f t="shared" si="74"/>
        <v>0</v>
      </c>
      <c r="H45" s="138">
        <f t="shared" si="74"/>
        <v>0</v>
      </c>
      <c r="I45" s="138">
        <f t="shared" si="74"/>
        <v>0</v>
      </c>
      <c r="J45" s="138">
        <f t="shared" si="74"/>
        <v>0</v>
      </c>
      <c r="K45" s="138">
        <f t="shared" si="74"/>
        <v>0</v>
      </c>
      <c r="L45" s="138">
        <f t="shared" si="74"/>
        <v>0</v>
      </c>
      <c r="N45" s="151" t="s">
        <v>112</v>
      </c>
      <c r="O45" s="40"/>
      <c r="P45" s="40"/>
      <c r="Q45" s="40"/>
      <c r="R45" s="40"/>
      <c r="T45" s="77"/>
      <c r="U45" s="77"/>
      <c r="V45" s="77"/>
      <c r="W45" s="77"/>
      <c r="X45" s="77"/>
      <c r="Y45" s="77"/>
      <c r="Z45" s="77"/>
      <c r="AA45" s="77"/>
    </row>
    <row r="46" spans="1:27" s="16" customFormat="1">
      <c r="A46" s="34">
        <v>800310</v>
      </c>
      <c r="B46" s="34" t="e">
        <f t="shared" si="68"/>
        <v>#N/A</v>
      </c>
      <c r="C46" s="34">
        <v>100070</v>
      </c>
      <c r="D46" s="86" t="s">
        <v>6</v>
      </c>
      <c r="E46" s="79" t="s">
        <v>87</v>
      </c>
      <c r="F46" s="138">
        <f t="shared" si="74"/>
        <v>0</v>
      </c>
      <c r="G46" s="138">
        <f t="shared" si="74"/>
        <v>0</v>
      </c>
      <c r="H46" s="138">
        <f t="shared" si="74"/>
        <v>0</v>
      </c>
      <c r="I46" s="138">
        <f t="shared" si="74"/>
        <v>0</v>
      </c>
      <c r="J46" s="138">
        <f t="shared" si="74"/>
        <v>0</v>
      </c>
      <c r="K46" s="138">
        <f t="shared" si="74"/>
        <v>0</v>
      </c>
      <c r="L46" s="138">
        <f t="shared" si="74"/>
        <v>0</v>
      </c>
      <c r="N46" s="149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16" customFormat="1">
      <c r="A47" s="34">
        <v>800320</v>
      </c>
      <c r="B47" s="34" t="e">
        <f t="shared" si="68"/>
        <v>#N/A</v>
      </c>
      <c r="C47" s="34">
        <v>101070</v>
      </c>
      <c r="D47" s="83" t="s">
        <v>94</v>
      </c>
      <c r="E47" s="33" t="s">
        <v>12</v>
      </c>
      <c r="F47" s="139"/>
      <c r="G47" s="137">
        <f>ROUND(IF(F46,G46/F46*100,0),1)</f>
        <v>0</v>
      </c>
      <c r="H47" s="137">
        <f t="shared" ref="H47" si="75">ROUND(IF(G46,H46/G46*100,0),1)</f>
        <v>0</v>
      </c>
      <c r="I47" s="137">
        <f t="shared" ref="I47" si="76">ROUND(IF(H46,I46/H46*100,0),1)</f>
        <v>0</v>
      </c>
      <c r="J47" s="137">
        <f t="shared" ref="J47" si="77">ROUND(IF(I46,J46/I46*100,0),1)</f>
        <v>0</v>
      </c>
      <c r="K47" s="137">
        <f t="shared" ref="K47" si="78">ROUND(IF(J46,K46/J46*100,0),1)</f>
        <v>0</v>
      </c>
      <c r="L47" s="137">
        <f t="shared" ref="L47" si="79">ROUND(IF(K46,L46/K46*100,0),1)</f>
        <v>0</v>
      </c>
      <c r="N47" s="149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16" customFormat="1">
      <c r="A48" s="34">
        <v>800330</v>
      </c>
      <c r="B48" s="34" t="e">
        <f>VALUE(CONCATENATE($A$2,$C$4,C48))</f>
        <v>#N/A</v>
      </c>
      <c r="C48" s="34">
        <v>100075</v>
      </c>
      <c r="D48" s="86" t="s">
        <v>159</v>
      </c>
      <c r="E48" s="79" t="s">
        <v>87</v>
      </c>
      <c r="F48" s="138">
        <f>ROUND(F140+F225,1)</f>
        <v>0</v>
      </c>
      <c r="G48" s="138">
        <f t="shared" ref="G48:L48" si="80">ROUND(G140+G225,1)</f>
        <v>0</v>
      </c>
      <c r="H48" s="138">
        <f t="shared" si="80"/>
        <v>0</v>
      </c>
      <c r="I48" s="138">
        <f t="shared" si="80"/>
        <v>0</v>
      </c>
      <c r="J48" s="138">
        <f t="shared" si="80"/>
        <v>0</v>
      </c>
      <c r="K48" s="138">
        <f t="shared" si="80"/>
        <v>0</v>
      </c>
      <c r="L48" s="138">
        <f t="shared" si="80"/>
        <v>0</v>
      </c>
      <c r="N48" s="149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16" customFormat="1">
      <c r="A49" s="34">
        <v>800340</v>
      </c>
      <c r="B49" s="34" t="e">
        <f t="shared" si="68"/>
        <v>#N/A</v>
      </c>
      <c r="C49" s="34">
        <v>101075</v>
      </c>
      <c r="D49" s="83" t="s">
        <v>94</v>
      </c>
      <c r="E49" s="33" t="s">
        <v>12</v>
      </c>
      <c r="F49" s="139"/>
      <c r="G49" s="137">
        <f>ROUND(IF(F48,G48/F48*100,0),1)</f>
        <v>0</v>
      </c>
      <c r="H49" s="137">
        <f t="shared" ref="H49:L49" si="81">ROUND(IF(G48,H48/G48*100,0),1)</f>
        <v>0</v>
      </c>
      <c r="I49" s="137">
        <f t="shared" si="81"/>
        <v>0</v>
      </c>
      <c r="J49" s="137">
        <f t="shared" si="81"/>
        <v>0</v>
      </c>
      <c r="K49" s="137">
        <f t="shared" si="81"/>
        <v>0</v>
      </c>
      <c r="L49" s="137">
        <f t="shared" si="81"/>
        <v>0</v>
      </c>
      <c r="N49" s="149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16" customFormat="1">
      <c r="A50" s="34">
        <v>800350</v>
      </c>
      <c r="B50" s="34" t="e">
        <f t="shared" si="68"/>
        <v>#N/A</v>
      </c>
      <c r="C50" s="34">
        <v>100080</v>
      </c>
      <c r="D50" s="84" t="s">
        <v>82</v>
      </c>
      <c r="E50" s="79" t="s">
        <v>87</v>
      </c>
      <c r="F50" s="138">
        <f t="shared" ref="F50:L50" si="82">ROUND(F144+F229,1)</f>
        <v>0</v>
      </c>
      <c r="G50" s="138">
        <f t="shared" si="82"/>
        <v>0</v>
      </c>
      <c r="H50" s="138">
        <f t="shared" si="82"/>
        <v>0</v>
      </c>
      <c r="I50" s="138">
        <f t="shared" si="82"/>
        <v>0</v>
      </c>
      <c r="J50" s="138">
        <f t="shared" si="82"/>
        <v>0</v>
      </c>
      <c r="K50" s="138">
        <f t="shared" si="82"/>
        <v>0</v>
      </c>
      <c r="L50" s="138">
        <f t="shared" si="82"/>
        <v>0</v>
      </c>
      <c r="N50" s="149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16" customFormat="1">
      <c r="A51" s="34">
        <v>800360</v>
      </c>
      <c r="B51" s="34" t="e">
        <f t="shared" si="68"/>
        <v>#N/A</v>
      </c>
      <c r="C51" s="34">
        <v>101080</v>
      </c>
      <c r="D51" s="83" t="s">
        <v>94</v>
      </c>
      <c r="E51" s="33" t="s">
        <v>12</v>
      </c>
      <c r="F51" s="139"/>
      <c r="G51" s="137">
        <f>ROUND(IF(F50,G50/F50*100,0),1)</f>
        <v>0</v>
      </c>
      <c r="H51" s="137">
        <f t="shared" ref="H51" si="83">ROUND(IF(G50,H50/G50*100,0),1)</f>
        <v>0</v>
      </c>
      <c r="I51" s="137">
        <f t="shared" ref="I51" si="84">ROUND(IF(H50,I50/H50*100,0),1)</f>
        <v>0</v>
      </c>
      <c r="J51" s="137">
        <f t="shared" ref="J51" si="85">ROUND(IF(I50,J50/I50*100,0),1)</f>
        <v>0</v>
      </c>
      <c r="K51" s="137">
        <f t="shared" ref="K51" si="86">ROUND(IF(J50,K50/J50*100,0),1)</f>
        <v>0</v>
      </c>
      <c r="L51" s="137">
        <f t="shared" ref="L51" si="87">ROUND(IF(K50,L50/K50*100,0),1)</f>
        <v>0</v>
      </c>
      <c r="N51" s="149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16" customFormat="1">
      <c r="A52" s="34">
        <v>800370</v>
      </c>
      <c r="B52" s="34" t="e">
        <f t="shared" si="68"/>
        <v>#N/A</v>
      </c>
      <c r="C52" s="34">
        <v>100090</v>
      </c>
      <c r="D52" s="86" t="s">
        <v>83</v>
      </c>
      <c r="E52" s="79" t="s">
        <v>87</v>
      </c>
      <c r="F52" s="138">
        <f t="shared" ref="F52:L52" si="88">ROUND(F148+F233,1)</f>
        <v>0</v>
      </c>
      <c r="G52" s="138">
        <f t="shared" si="88"/>
        <v>0</v>
      </c>
      <c r="H52" s="138">
        <f t="shared" si="88"/>
        <v>0</v>
      </c>
      <c r="I52" s="138">
        <f t="shared" si="88"/>
        <v>0</v>
      </c>
      <c r="J52" s="138">
        <f t="shared" si="88"/>
        <v>0</v>
      </c>
      <c r="K52" s="138">
        <f t="shared" si="88"/>
        <v>0</v>
      </c>
      <c r="L52" s="138">
        <f t="shared" si="88"/>
        <v>0</v>
      </c>
      <c r="N52" s="149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16" customFormat="1">
      <c r="A53" s="34">
        <v>800380</v>
      </c>
      <c r="B53" s="34" t="e">
        <f t="shared" si="68"/>
        <v>#N/A</v>
      </c>
      <c r="C53" s="34">
        <v>101090</v>
      </c>
      <c r="D53" s="83" t="s">
        <v>94</v>
      </c>
      <c r="E53" s="33" t="s">
        <v>12</v>
      </c>
      <c r="F53" s="139"/>
      <c r="G53" s="137">
        <f>ROUND(IF(F52,G52/F52*100,0),1)</f>
        <v>0</v>
      </c>
      <c r="H53" s="137">
        <f t="shared" ref="H53" si="89">ROUND(IF(G52,H52/G52*100,0),1)</f>
        <v>0</v>
      </c>
      <c r="I53" s="137">
        <f t="shared" ref="I53" si="90">ROUND(IF(H52,I52/H52*100,0),1)</f>
        <v>0</v>
      </c>
      <c r="J53" s="137">
        <f t="shared" ref="J53" si="91">ROUND(IF(I52,J52/I52*100,0),1)</f>
        <v>0</v>
      </c>
      <c r="K53" s="137">
        <f t="shared" ref="K53" si="92">ROUND(IF(J52,K52/J52*100,0),1)</f>
        <v>0</v>
      </c>
      <c r="L53" s="137">
        <f t="shared" ref="L53" si="93">ROUND(IF(K52,L52/K52*100,0),1)</f>
        <v>0</v>
      </c>
      <c r="N53" s="149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16" customFormat="1">
      <c r="A54" s="34">
        <v>800390</v>
      </c>
      <c r="B54" s="34" t="e">
        <f t="shared" si="68"/>
        <v>#N/A</v>
      </c>
      <c r="C54" s="34">
        <v>100100</v>
      </c>
      <c r="D54" s="84" t="s">
        <v>84</v>
      </c>
      <c r="E54" s="79" t="s">
        <v>87</v>
      </c>
      <c r="F54" s="139"/>
      <c r="G54" s="139"/>
      <c r="H54" s="139"/>
      <c r="I54" s="139"/>
      <c r="J54" s="139"/>
      <c r="K54" s="139"/>
      <c r="L54" s="139"/>
      <c r="N54" s="149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16" customFormat="1">
      <c r="A55" s="34">
        <v>800400</v>
      </c>
      <c r="B55" s="34" t="e">
        <f t="shared" si="68"/>
        <v>#N/A</v>
      </c>
      <c r="C55" s="34">
        <v>101100</v>
      </c>
      <c r="D55" s="83" t="s">
        <v>94</v>
      </c>
      <c r="E55" s="33" t="s">
        <v>12</v>
      </c>
      <c r="F55" s="139"/>
      <c r="G55" s="137">
        <f>ROUND(IF(F54,G54/F54*100,0),1)</f>
        <v>0</v>
      </c>
      <c r="H55" s="137">
        <f t="shared" ref="H55" si="94">ROUND(IF(G54,H54/G54*100,0),1)</f>
        <v>0</v>
      </c>
      <c r="I55" s="137">
        <f t="shared" ref="I55" si="95">ROUND(IF(H54,I54/H54*100,0),1)</f>
        <v>0</v>
      </c>
      <c r="J55" s="137">
        <f t="shared" ref="J55" si="96">ROUND(IF(I54,J54/I54*100,0),1)</f>
        <v>0</v>
      </c>
      <c r="K55" s="137">
        <f t="shared" ref="K55" si="97">ROUND(IF(J54,K54/J54*100,0),1)</f>
        <v>0</v>
      </c>
      <c r="L55" s="137">
        <f t="shared" ref="L55" si="98">ROUND(IF(K54,L54/K54*100,0),1)</f>
        <v>0</v>
      </c>
      <c r="N55" s="149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16" customFormat="1">
      <c r="A56" s="34">
        <v>800410</v>
      </c>
      <c r="B56" s="34" t="e">
        <f t="shared" si="68"/>
        <v>#N/A</v>
      </c>
      <c r="C56" s="34">
        <v>100110</v>
      </c>
      <c r="D56" s="84" t="s">
        <v>85</v>
      </c>
      <c r="E56" s="79" t="s">
        <v>87</v>
      </c>
      <c r="F56" s="139"/>
      <c r="G56" s="139"/>
      <c r="H56" s="139"/>
      <c r="I56" s="139"/>
      <c r="J56" s="139"/>
      <c r="K56" s="139"/>
      <c r="L56" s="139"/>
      <c r="N56" s="149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16" customFormat="1">
      <c r="A57" s="34">
        <v>800420</v>
      </c>
      <c r="B57" s="34" t="e">
        <f>VALUE(CONCATENATE($A$2,$C$4,C57))</f>
        <v>#N/A</v>
      </c>
      <c r="C57" s="34">
        <v>101110</v>
      </c>
      <c r="D57" s="83" t="s">
        <v>94</v>
      </c>
      <c r="E57" s="33" t="s">
        <v>12</v>
      </c>
      <c r="F57" s="139"/>
      <c r="G57" s="137">
        <f>ROUND(IF(F56,G56/F56*100,0),1)</f>
        <v>0</v>
      </c>
      <c r="H57" s="137">
        <f t="shared" ref="H57" si="99">ROUND(IF(G56,H56/G56*100,0),1)</f>
        <v>0</v>
      </c>
      <c r="I57" s="137">
        <f t="shared" ref="I57" si="100">ROUND(IF(H56,I56/H56*100,0),1)</f>
        <v>0</v>
      </c>
      <c r="J57" s="137">
        <f t="shared" ref="J57" si="101">ROUND(IF(I56,J56/I56*100,0),1)</f>
        <v>0</v>
      </c>
      <c r="K57" s="137">
        <f t="shared" ref="K57" si="102">ROUND(IF(J56,K56/J56*100,0),1)</f>
        <v>0</v>
      </c>
      <c r="L57" s="137">
        <f t="shared" ref="L57" si="103">ROUND(IF(K56,L56/K56*100,0),1)</f>
        <v>0</v>
      </c>
      <c r="N57" s="149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16" customFormat="1">
      <c r="A58" s="34">
        <v>800430</v>
      </c>
      <c r="B58" s="34" t="e">
        <f>VALUE(CONCATENATE($A$2,$C$4,C58))</f>
        <v>#N/A</v>
      </c>
      <c r="C58" s="34">
        <v>200000</v>
      </c>
      <c r="D58" s="87" t="s">
        <v>86</v>
      </c>
      <c r="E58" s="79" t="s">
        <v>87</v>
      </c>
      <c r="F58" s="139">
        <f>ROUND(SUM(F61,F63,F65,F67,F69,F71,F73,F75,F77,F79,F81,F83),1)</f>
        <v>0</v>
      </c>
      <c r="G58" s="139">
        <f t="shared" ref="G58:K58" si="104">ROUND(SUM(G61,G63,G65,G67,G69,G71,G73,G75,G77,G79,G81,G83),1)</f>
        <v>0</v>
      </c>
      <c r="H58" s="139">
        <f t="shared" si="104"/>
        <v>0</v>
      </c>
      <c r="I58" s="139">
        <f t="shared" si="104"/>
        <v>0</v>
      </c>
      <c r="J58" s="139">
        <f t="shared" si="104"/>
        <v>0</v>
      </c>
      <c r="K58" s="139">
        <f t="shared" si="104"/>
        <v>0</v>
      </c>
      <c r="L58" s="139">
        <f>ROUND(SUM(L61,L63,L65,L67,L69,L71,L73,L75,L77,L79,L81,L83),1)</f>
        <v>0</v>
      </c>
      <c r="N58" s="149" t="s">
        <v>173</v>
      </c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16" customFormat="1">
      <c r="A59" s="34">
        <v>800440</v>
      </c>
      <c r="B59" s="34" t="e">
        <f t="shared" ref="B59:B84" si="105">VALUE(CONCATENATE($A$2,$C$4,C59))</f>
        <v>#N/A</v>
      </c>
      <c r="C59" s="34">
        <v>201000</v>
      </c>
      <c r="D59" s="88" t="s">
        <v>94</v>
      </c>
      <c r="E59" s="33" t="s">
        <v>12</v>
      </c>
      <c r="F59" s="139"/>
      <c r="G59" s="137">
        <f>ROUND(IF(F58,G58/F58*100,0),1)</f>
        <v>0</v>
      </c>
      <c r="H59" s="137">
        <f t="shared" ref="H59" si="106">ROUND(IF(G58,H58/G58*100,0),1)</f>
        <v>0</v>
      </c>
      <c r="I59" s="137">
        <f t="shared" ref="I59" si="107">ROUND(IF(H58,I58/H58*100,0),1)</f>
        <v>0</v>
      </c>
      <c r="J59" s="137">
        <f t="shared" ref="J59" si="108">ROUND(IF(I58,J58/I58*100,0),1)</f>
        <v>0</v>
      </c>
      <c r="K59" s="137">
        <f t="shared" ref="K59" si="109">ROUND(IF(J58,K58/J58*100,0),1)</f>
        <v>0</v>
      </c>
      <c r="L59" s="137">
        <f t="shared" ref="L59" si="110">ROUND(IF(K58,L58/K58*100,0),1)</f>
        <v>0</v>
      </c>
      <c r="N59" s="149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16" customFormat="1" ht="63">
      <c r="A60" s="34">
        <v>800450</v>
      </c>
      <c r="B60" s="34"/>
      <c r="C60" s="34"/>
      <c r="D60" s="89" t="s">
        <v>89</v>
      </c>
      <c r="E60" s="82"/>
      <c r="F60" s="138">
        <f t="shared" ref="F60:L60" si="111">ROUND(SUM(F61,F63,F65,F67,F69,F71,F73,F75,F77,F79,F81,F83),1)</f>
        <v>0</v>
      </c>
      <c r="G60" s="138">
        <f t="shared" si="111"/>
        <v>0</v>
      </c>
      <c r="H60" s="138">
        <f t="shared" si="111"/>
        <v>0</v>
      </c>
      <c r="I60" s="138">
        <f t="shared" si="111"/>
        <v>0</v>
      </c>
      <c r="J60" s="138">
        <f t="shared" si="111"/>
        <v>0</v>
      </c>
      <c r="K60" s="138">
        <f t="shared" si="111"/>
        <v>0</v>
      </c>
      <c r="L60" s="138">
        <f t="shared" si="111"/>
        <v>0</v>
      </c>
      <c r="N60" s="150" t="s">
        <v>115</v>
      </c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16" customFormat="1">
      <c r="A61" s="34">
        <v>800460</v>
      </c>
      <c r="B61" s="34" t="e">
        <f t="shared" si="105"/>
        <v>#N/A</v>
      </c>
      <c r="C61" s="34">
        <v>200010</v>
      </c>
      <c r="D61" s="90" t="s">
        <v>4</v>
      </c>
      <c r="E61" s="79" t="s">
        <v>87</v>
      </c>
      <c r="F61" s="138">
        <f t="shared" ref="F61:L61" si="112">ROUND(F155+F240,1)</f>
        <v>0</v>
      </c>
      <c r="G61" s="138">
        <f t="shared" si="112"/>
        <v>0</v>
      </c>
      <c r="H61" s="138">
        <f t="shared" si="112"/>
        <v>0</v>
      </c>
      <c r="I61" s="138">
        <f t="shared" si="112"/>
        <v>0</v>
      </c>
      <c r="J61" s="138">
        <f t="shared" si="112"/>
        <v>0</v>
      </c>
      <c r="K61" s="138">
        <f t="shared" si="112"/>
        <v>0</v>
      </c>
      <c r="L61" s="138">
        <f t="shared" si="112"/>
        <v>0</v>
      </c>
      <c r="N61" s="149" t="s">
        <v>116</v>
      </c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16" customFormat="1">
      <c r="A62" s="34">
        <v>800470</v>
      </c>
      <c r="B62" s="34" t="e">
        <f t="shared" si="105"/>
        <v>#N/A</v>
      </c>
      <c r="C62" s="34">
        <v>201010</v>
      </c>
      <c r="D62" s="88" t="s">
        <v>94</v>
      </c>
      <c r="E62" s="33" t="s">
        <v>12</v>
      </c>
      <c r="F62" s="139"/>
      <c r="G62" s="137">
        <f>ROUND(IF(F61,G61/F61*100,0),1)</f>
        <v>0</v>
      </c>
      <c r="H62" s="137">
        <f t="shared" ref="H62" si="113">ROUND(IF(G61,H61/G61*100,0),1)</f>
        <v>0</v>
      </c>
      <c r="I62" s="137">
        <f t="shared" ref="I62" si="114">ROUND(IF(H61,I61/H61*100,0),1)</f>
        <v>0</v>
      </c>
      <c r="J62" s="137">
        <f t="shared" ref="J62" si="115">ROUND(IF(I61,J61/I61*100,0),1)</f>
        <v>0</v>
      </c>
      <c r="K62" s="137">
        <f t="shared" ref="K62" si="116">ROUND(IF(J61,K61/J61*100,0),1)</f>
        <v>0</v>
      </c>
      <c r="L62" s="137">
        <f t="shared" ref="L62" si="117">ROUND(IF(K61,L61/K61*100,0),1)</f>
        <v>0</v>
      </c>
      <c r="N62" s="149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16" customFormat="1">
      <c r="A63" s="34">
        <v>800480</v>
      </c>
      <c r="B63" s="34" t="e">
        <f t="shared" si="105"/>
        <v>#N/A</v>
      </c>
      <c r="C63" s="34">
        <v>200020</v>
      </c>
      <c r="D63" s="90" t="s">
        <v>5</v>
      </c>
      <c r="E63" s="79" t="s">
        <v>87</v>
      </c>
      <c r="F63" s="138">
        <f t="shared" ref="F63:L63" si="118">ROUND(F157+F242,1)</f>
        <v>0</v>
      </c>
      <c r="G63" s="138">
        <f t="shared" si="118"/>
        <v>0</v>
      </c>
      <c r="H63" s="138">
        <f t="shared" si="118"/>
        <v>0</v>
      </c>
      <c r="I63" s="138">
        <f t="shared" si="118"/>
        <v>0</v>
      </c>
      <c r="J63" s="138">
        <f t="shared" si="118"/>
        <v>0</v>
      </c>
      <c r="K63" s="138">
        <f t="shared" si="118"/>
        <v>0</v>
      </c>
      <c r="L63" s="138">
        <f t="shared" si="118"/>
        <v>0</v>
      </c>
      <c r="N63" s="149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16" customFormat="1">
      <c r="A64" s="34">
        <v>800490</v>
      </c>
      <c r="B64" s="34" t="e">
        <f t="shared" si="105"/>
        <v>#N/A</v>
      </c>
      <c r="C64" s="34">
        <v>201020</v>
      </c>
      <c r="D64" s="88" t="s">
        <v>94</v>
      </c>
      <c r="E64" s="33" t="s">
        <v>12</v>
      </c>
      <c r="F64" s="139"/>
      <c r="G64" s="137">
        <f>ROUND(IF(F63,G63/F63*100,0),1)</f>
        <v>0</v>
      </c>
      <c r="H64" s="137">
        <f t="shared" ref="H64" si="119">ROUND(IF(G63,H63/G63*100,0),1)</f>
        <v>0</v>
      </c>
      <c r="I64" s="137">
        <f t="shared" ref="I64" si="120">ROUND(IF(H63,I63/H63*100,0),1)</f>
        <v>0</v>
      </c>
      <c r="J64" s="137">
        <f t="shared" ref="J64" si="121">ROUND(IF(I63,J63/I63*100,0),1)</f>
        <v>0</v>
      </c>
      <c r="K64" s="137">
        <f t="shared" ref="K64" si="122">ROUND(IF(J63,K63/J63*100,0),1)</f>
        <v>0</v>
      </c>
      <c r="L64" s="137">
        <f t="shared" ref="L64" si="123">ROUND(IF(K63,L63/K63*100,0),1)</f>
        <v>0</v>
      </c>
      <c r="N64" s="149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16" customFormat="1" ht="31.5">
      <c r="A65" s="34">
        <v>800500</v>
      </c>
      <c r="B65" s="34" t="e">
        <f t="shared" si="105"/>
        <v>#N/A</v>
      </c>
      <c r="C65" s="34">
        <v>200030</v>
      </c>
      <c r="D65" s="90" t="s">
        <v>9</v>
      </c>
      <c r="E65" s="79" t="s">
        <v>87</v>
      </c>
      <c r="F65" s="138">
        <f t="shared" ref="F65:L65" si="124">ROUND(F159+F244,1)</f>
        <v>0</v>
      </c>
      <c r="G65" s="138">
        <f t="shared" si="124"/>
        <v>0</v>
      </c>
      <c r="H65" s="138">
        <f t="shared" si="124"/>
        <v>0</v>
      </c>
      <c r="I65" s="138">
        <f t="shared" si="124"/>
        <v>0</v>
      </c>
      <c r="J65" s="138">
        <f t="shared" si="124"/>
        <v>0</v>
      </c>
      <c r="K65" s="138">
        <f t="shared" si="124"/>
        <v>0</v>
      </c>
      <c r="L65" s="138">
        <f t="shared" si="124"/>
        <v>0</v>
      </c>
      <c r="N65" s="149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16" customFormat="1">
      <c r="A66" s="34">
        <v>800510</v>
      </c>
      <c r="B66" s="34" t="e">
        <f t="shared" si="105"/>
        <v>#N/A</v>
      </c>
      <c r="C66" s="34">
        <v>201030</v>
      </c>
      <c r="D66" s="88" t="s">
        <v>94</v>
      </c>
      <c r="E66" s="33" t="s">
        <v>12</v>
      </c>
      <c r="F66" s="139"/>
      <c r="G66" s="137">
        <f>ROUND(IF(F65,G65/F65*100,0),1)</f>
        <v>0</v>
      </c>
      <c r="H66" s="137">
        <f t="shared" ref="H66" si="125">ROUND(IF(G65,H65/G65*100,0),1)</f>
        <v>0</v>
      </c>
      <c r="I66" s="137">
        <f t="shared" ref="I66" si="126">ROUND(IF(H65,I65/H65*100,0),1)</f>
        <v>0</v>
      </c>
      <c r="J66" s="137">
        <f t="shared" ref="J66" si="127">ROUND(IF(I65,J65/I65*100,0),1)</f>
        <v>0</v>
      </c>
      <c r="K66" s="137">
        <f t="shared" ref="K66" si="128">ROUND(IF(J65,K65/J65*100,0),1)</f>
        <v>0</v>
      </c>
      <c r="L66" s="137">
        <f t="shared" ref="L66" si="129">ROUND(IF(K65,L65/K65*100,0),1)</f>
        <v>0</v>
      </c>
      <c r="N66" s="149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16" customFormat="1" ht="47.25">
      <c r="A67" s="34">
        <v>800520</v>
      </c>
      <c r="B67" s="34" t="e">
        <f t="shared" si="105"/>
        <v>#N/A</v>
      </c>
      <c r="C67" s="34">
        <v>200040</v>
      </c>
      <c r="D67" s="90" t="s">
        <v>80</v>
      </c>
      <c r="E67" s="79" t="s">
        <v>87</v>
      </c>
      <c r="F67" s="138">
        <f t="shared" ref="F67:L67" si="130">ROUND(F161+F246,1)</f>
        <v>0</v>
      </c>
      <c r="G67" s="138">
        <f t="shared" si="130"/>
        <v>0</v>
      </c>
      <c r="H67" s="138">
        <f t="shared" si="130"/>
        <v>0</v>
      </c>
      <c r="I67" s="138">
        <f t="shared" si="130"/>
        <v>0</v>
      </c>
      <c r="J67" s="138">
        <f t="shared" si="130"/>
        <v>0</v>
      </c>
      <c r="K67" s="138">
        <f t="shared" si="130"/>
        <v>0</v>
      </c>
      <c r="L67" s="138">
        <f t="shared" si="130"/>
        <v>0</v>
      </c>
      <c r="N67" s="149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16" customFormat="1">
      <c r="A68" s="34">
        <v>800530</v>
      </c>
      <c r="B68" s="34" t="e">
        <f t="shared" si="105"/>
        <v>#N/A</v>
      </c>
      <c r="C68" s="34">
        <v>201040</v>
      </c>
      <c r="D68" s="88" t="s">
        <v>94</v>
      </c>
      <c r="E68" s="33" t="s">
        <v>12</v>
      </c>
      <c r="F68" s="139"/>
      <c r="G68" s="137">
        <f>ROUND(IF(F67,G67/F67*100,0),1)</f>
        <v>0</v>
      </c>
      <c r="H68" s="137">
        <f t="shared" ref="H68" si="131">ROUND(IF(G67,H67/G67*100,0),1)</f>
        <v>0</v>
      </c>
      <c r="I68" s="137">
        <f t="shared" ref="I68" si="132">ROUND(IF(H67,I67/H67*100,0),1)</f>
        <v>0</v>
      </c>
      <c r="J68" s="137">
        <f>ROUND(IF(I67,J67/I67*100,0),1)</f>
        <v>0</v>
      </c>
      <c r="K68" s="137">
        <f t="shared" ref="K68" si="133">ROUND(IF(J67,K67/J67*100,0),1)</f>
        <v>0</v>
      </c>
      <c r="L68" s="137">
        <f t="shared" ref="L68" si="134">ROUND(IF(K67,L67/K67*100,0),1)</f>
        <v>0</v>
      </c>
      <c r="N68" s="149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16" customFormat="1" ht="31.5">
      <c r="A69" s="34">
        <v>800540</v>
      </c>
      <c r="B69" s="34" t="e">
        <f t="shared" si="105"/>
        <v>#N/A</v>
      </c>
      <c r="C69" s="34">
        <v>200050</v>
      </c>
      <c r="D69" s="90" t="s">
        <v>7</v>
      </c>
      <c r="E69" s="79" t="s">
        <v>87</v>
      </c>
      <c r="F69" s="138">
        <f t="shared" ref="F69:L69" si="135">ROUND(F163+F248,1)</f>
        <v>0</v>
      </c>
      <c r="G69" s="138">
        <f t="shared" si="135"/>
        <v>0</v>
      </c>
      <c r="H69" s="138">
        <f t="shared" si="135"/>
        <v>0</v>
      </c>
      <c r="I69" s="138">
        <f t="shared" si="135"/>
        <v>0</v>
      </c>
      <c r="J69" s="138">
        <f t="shared" si="135"/>
        <v>0</v>
      </c>
      <c r="K69" s="138">
        <f t="shared" si="135"/>
        <v>0</v>
      </c>
      <c r="L69" s="138">
        <f t="shared" si="135"/>
        <v>0</v>
      </c>
      <c r="N69" s="149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16" customFormat="1">
      <c r="A70" s="34">
        <v>800550</v>
      </c>
      <c r="B70" s="34" t="e">
        <f t="shared" si="105"/>
        <v>#N/A</v>
      </c>
      <c r="C70" s="34">
        <v>201050</v>
      </c>
      <c r="D70" s="88" t="s">
        <v>94</v>
      </c>
      <c r="E70" s="33" t="s">
        <v>12</v>
      </c>
      <c r="F70" s="139"/>
      <c r="G70" s="137">
        <f>ROUND(IF(F69,G69/F69*100,0),1)</f>
        <v>0</v>
      </c>
      <c r="H70" s="137">
        <f t="shared" ref="H70" si="136">ROUND(IF(G69,H69/G69*100,0),1)</f>
        <v>0</v>
      </c>
      <c r="I70" s="137">
        <f t="shared" ref="I70" si="137">ROUND(IF(H69,I69/H69*100,0),1)</f>
        <v>0</v>
      </c>
      <c r="J70" s="137">
        <f t="shared" ref="J70" si="138">ROUND(IF(I69,J69/I69*100,0),1)</f>
        <v>0</v>
      </c>
      <c r="K70" s="137">
        <f t="shared" ref="K70" si="139">ROUND(IF(J69,K69/J69*100,0),1)</f>
        <v>0</v>
      </c>
      <c r="L70" s="137">
        <f t="shared" ref="L70" si="140">ROUND(IF(K69,L69/K69*100,0),1)</f>
        <v>0</v>
      </c>
      <c r="N70" s="149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16" customFormat="1" ht="31.5">
      <c r="A71" s="34">
        <v>800560</v>
      </c>
      <c r="B71" s="34" t="e">
        <f t="shared" si="105"/>
        <v>#N/A</v>
      </c>
      <c r="C71" s="34">
        <v>200060</v>
      </c>
      <c r="D71" s="90" t="s">
        <v>8</v>
      </c>
      <c r="E71" s="79" t="s">
        <v>87</v>
      </c>
      <c r="F71" s="138">
        <f t="shared" ref="F71:L71" si="141">ROUND(F165+F250,1)</f>
        <v>0</v>
      </c>
      <c r="G71" s="138">
        <f t="shared" si="141"/>
        <v>0</v>
      </c>
      <c r="H71" s="138">
        <f t="shared" si="141"/>
        <v>0</v>
      </c>
      <c r="I71" s="138">
        <f t="shared" si="141"/>
        <v>0</v>
      </c>
      <c r="J71" s="138">
        <f t="shared" si="141"/>
        <v>0</v>
      </c>
      <c r="K71" s="138">
        <f t="shared" si="141"/>
        <v>0</v>
      </c>
      <c r="L71" s="138">
        <f t="shared" si="141"/>
        <v>0</v>
      </c>
      <c r="N71" s="149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16" customFormat="1">
      <c r="A72" s="34">
        <v>800570</v>
      </c>
      <c r="B72" s="34" t="e">
        <f t="shared" si="105"/>
        <v>#N/A</v>
      </c>
      <c r="C72" s="34">
        <v>201060</v>
      </c>
      <c r="D72" s="88" t="s">
        <v>94</v>
      </c>
      <c r="E72" s="33" t="s">
        <v>12</v>
      </c>
      <c r="F72" s="139"/>
      <c r="G72" s="137">
        <f>ROUND(IF(F71,G71/F71*100,0),1)</f>
        <v>0</v>
      </c>
      <c r="H72" s="137">
        <f t="shared" ref="H72" si="142">ROUND(IF(G71,H71/G71*100,0),1)</f>
        <v>0</v>
      </c>
      <c r="I72" s="137">
        <f t="shared" ref="I72" si="143">ROUND(IF(H71,I71/H71*100,0),1)</f>
        <v>0</v>
      </c>
      <c r="J72" s="137">
        <f t="shared" ref="J72" si="144">ROUND(IF(I71,J71/I71*100,0),1)</f>
        <v>0</v>
      </c>
      <c r="K72" s="137">
        <f t="shared" ref="K72" si="145">ROUND(IF(J71,K71/J71*100,0),1)</f>
        <v>0</v>
      </c>
      <c r="L72" s="137">
        <f t="shared" ref="L72" si="146">ROUND(IF(K71,L71/K71*100,0),1)</f>
        <v>0</v>
      </c>
      <c r="N72" s="149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16" customFormat="1">
      <c r="A73" s="34">
        <v>800580</v>
      </c>
      <c r="B73" s="34" t="e">
        <f t="shared" si="105"/>
        <v>#N/A</v>
      </c>
      <c r="C73" s="34">
        <v>200070</v>
      </c>
      <c r="D73" s="90" t="s">
        <v>6</v>
      </c>
      <c r="E73" s="79" t="s">
        <v>87</v>
      </c>
      <c r="F73" s="138">
        <f>ROUND(F167+F252,1)</f>
        <v>0</v>
      </c>
      <c r="G73" s="138">
        <f t="shared" ref="G73:L73" si="147">ROUND(G167+G252,1)</f>
        <v>0</v>
      </c>
      <c r="H73" s="138">
        <f t="shared" si="147"/>
        <v>0</v>
      </c>
      <c r="I73" s="138">
        <f t="shared" si="147"/>
        <v>0</v>
      </c>
      <c r="J73" s="138">
        <f t="shared" si="147"/>
        <v>0</v>
      </c>
      <c r="K73" s="138">
        <f t="shared" si="147"/>
        <v>0</v>
      </c>
      <c r="L73" s="138">
        <f t="shared" si="147"/>
        <v>0</v>
      </c>
      <c r="N73" s="149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16" customFormat="1" ht="15.75" customHeight="1">
      <c r="A74" s="34">
        <v>800590</v>
      </c>
      <c r="B74" s="34" t="e">
        <f t="shared" si="105"/>
        <v>#N/A</v>
      </c>
      <c r="C74" s="34">
        <v>201070</v>
      </c>
      <c r="D74" s="88" t="s">
        <v>94</v>
      </c>
      <c r="E74" s="33" t="s">
        <v>12</v>
      </c>
      <c r="F74" s="139"/>
      <c r="G74" s="137">
        <f>ROUND(IF(F73,G73/F73*100,0),1)</f>
        <v>0</v>
      </c>
      <c r="H74" s="137">
        <f t="shared" ref="H74" si="148">ROUND(IF(G73,H73/G73*100,0),1)</f>
        <v>0</v>
      </c>
      <c r="I74" s="137">
        <f t="shared" ref="I74" si="149">ROUND(IF(H73,I73/H73*100,0),1)</f>
        <v>0</v>
      </c>
      <c r="J74" s="137">
        <f t="shared" ref="J74" si="150">ROUND(IF(I73,J73/I73*100,0),1)</f>
        <v>0</v>
      </c>
      <c r="K74" s="137">
        <f t="shared" ref="K74" si="151">ROUND(IF(J73,K73/J73*100,0),1)</f>
        <v>0</v>
      </c>
      <c r="L74" s="137">
        <f t="shared" ref="L74" si="152">ROUND(IF(K73,L73/K73*100,0),1)</f>
        <v>0</v>
      </c>
      <c r="N74" s="149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16" customFormat="1" ht="15.75" customHeight="1">
      <c r="A75" s="34">
        <v>800600</v>
      </c>
      <c r="B75" s="34" t="e">
        <f t="shared" si="105"/>
        <v>#N/A</v>
      </c>
      <c r="C75" s="34">
        <v>200075</v>
      </c>
      <c r="D75" s="90" t="s">
        <v>159</v>
      </c>
      <c r="E75" s="79" t="s">
        <v>87</v>
      </c>
      <c r="F75" s="138">
        <f>ROUND(F169+F254,1)</f>
        <v>0</v>
      </c>
      <c r="G75" s="138">
        <f t="shared" ref="G75:L75" si="153">ROUND(G169+G254,1)</f>
        <v>0</v>
      </c>
      <c r="H75" s="138">
        <f t="shared" si="153"/>
        <v>0</v>
      </c>
      <c r="I75" s="138">
        <f t="shared" si="153"/>
        <v>0</v>
      </c>
      <c r="J75" s="138">
        <f t="shared" si="153"/>
        <v>0</v>
      </c>
      <c r="K75" s="138">
        <f t="shared" si="153"/>
        <v>0</v>
      </c>
      <c r="L75" s="138">
        <f t="shared" si="153"/>
        <v>0</v>
      </c>
      <c r="N75" s="149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16" customFormat="1" ht="15.75" customHeight="1">
      <c r="A76" s="34">
        <v>800610</v>
      </c>
      <c r="B76" s="34" t="e">
        <f t="shared" si="105"/>
        <v>#N/A</v>
      </c>
      <c r="C76" s="34">
        <v>201075</v>
      </c>
      <c r="D76" s="88" t="s">
        <v>94</v>
      </c>
      <c r="E76" s="33" t="s">
        <v>12</v>
      </c>
      <c r="F76" s="139"/>
      <c r="G76" s="137">
        <f>ROUND(IF(F75,G75/F75*100,0),1)</f>
        <v>0</v>
      </c>
      <c r="H76" s="137">
        <f t="shared" ref="H76:L76" si="154">ROUND(IF(G75,H75/G75*100,0),1)</f>
        <v>0</v>
      </c>
      <c r="I76" s="137">
        <f t="shared" si="154"/>
        <v>0</v>
      </c>
      <c r="J76" s="137">
        <f t="shared" si="154"/>
        <v>0</v>
      </c>
      <c r="K76" s="137">
        <f t="shared" si="154"/>
        <v>0</v>
      </c>
      <c r="L76" s="137">
        <f t="shared" si="154"/>
        <v>0</v>
      </c>
      <c r="N76" s="149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16" customFormat="1" ht="15.75" customHeight="1">
      <c r="A77" s="34">
        <v>800620</v>
      </c>
      <c r="B77" s="34" t="e">
        <f t="shared" si="105"/>
        <v>#N/A</v>
      </c>
      <c r="C77" s="34">
        <v>200080</v>
      </c>
      <c r="D77" s="90" t="s">
        <v>82</v>
      </c>
      <c r="E77" s="79" t="s">
        <v>87</v>
      </c>
      <c r="F77" s="138">
        <f t="shared" ref="F77:L77" si="155">ROUND(F171+F256,1)</f>
        <v>0</v>
      </c>
      <c r="G77" s="138">
        <f t="shared" si="155"/>
        <v>0</v>
      </c>
      <c r="H77" s="138">
        <f t="shared" si="155"/>
        <v>0</v>
      </c>
      <c r="I77" s="138">
        <f t="shared" si="155"/>
        <v>0</v>
      </c>
      <c r="J77" s="138">
        <f t="shared" si="155"/>
        <v>0</v>
      </c>
      <c r="K77" s="138">
        <f t="shared" si="155"/>
        <v>0</v>
      </c>
      <c r="L77" s="138">
        <f t="shared" si="155"/>
        <v>0</v>
      </c>
      <c r="N77" s="149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16" customFormat="1">
      <c r="A78" s="34">
        <v>800630</v>
      </c>
      <c r="B78" s="34" t="e">
        <f t="shared" si="105"/>
        <v>#N/A</v>
      </c>
      <c r="C78" s="34">
        <v>201080</v>
      </c>
      <c r="D78" s="88" t="s">
        <v>94</v>
      </c>
      <c r="E78" s="33" t="s">
        <v>12</v>
      </c>
      <c r="F78" s="139"/>
      <c r="G78" s="137">
        <f>ROUND(IF(F77,G77/F77*100,0),1)</f>
        <v>0</v>
      </c>
      <c r="H78" s="137">
        <f t="shared" ref="H78" si="156">ROUND(IF(G77,H77/G77*100,0),1)</f>
        <v>0</v>
      </c>
      <c r="I78" s="137">
        <f t="shared" ref="I78" si="157">ROUND(IF(H77,I77/H77*100,0),1)</f>
        <v>0</v>
      </c>
      <c r="J78" s="137">
        <f t="shared" ref="J78" si="158">ROUND(IF(I77,J77/I77*100,0),1)</f>
        <v>0</v>
      </c>
      <c r="K78" s="137">
        <f t="shared" ref="K78" si="159">ROUND(IF(J77,K77/J77*100,0),1)</f>
        <v>0</v>
      </c>
      <c r="L78" s="137">
        <f t="shared" ref="L78" si="160">ROUND(IF(K77,L77/K77*100,0),1)</f>
        <v>0</v>
      </c>
      <c r="N78" s="149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16" customFormat="1" ht="15.75" customHeight="1">
      <c r="A79" s="34">
        <v>800640</v>
      </c>
      <c r="B79" s="34" t="e">
        <f t="shared" si="105"/>
        <v>#N/A</v>
      </c>
      <c r="C79" s="34">
        <v>200090</v>
      </c>
      <c r="D79" s="91" t="s">
        <v>83</v>
      </c>
      <c r="E79" s="79" t="s">
        <v>87</v>
      </c>
      <c r="F79" s="138">
        <f t="shared" ref="F79:L79" si="161">ROUND(F173+F258,1)</f>
        <v>0</v>
      </c>
      <c r="G79" s="138">
        <f t="shared" si="161"/>
        <v>0</v>
      </c>
      <c r="H79" s="138">
        <f t="shared" si="161"/>
        <v>0</v>
      </c>
      <c r="I79" s="138">
        <f t="shared" si="161"/>
        <v>0</v>
      </c>
      <c r="J79" s="138">
        <f t="shared" si="161"/>
        <v>0</v>
      </c>
      <c r="K79" s="138">
        <f t="shared" si="161"/>
        <v>0</v>
      </c>
      <c r="L79" s="138">
        <f t="shared" si="161"/>
        <v>0</v>
      </c>
      <c r="N79" s="149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16" customFormat="1">
      <c r="A80" s="34">
        <v>800650</v>
      </c>
      <c r="B80" s="34" t="e">
        <f t="shared" si="105"/>
        <v>#N/A</v>
      </c>
      <c r="C80" s="34">
        <v>201090</v>
      </c>
      <c r="D80" s="88" t="s">
        <v>94</v>
      </c>
      <c r="E80" s="33" t="s">
        <v>12</v>
      </c>
      <c r="F80" s="139"/>
      <c r="G80" s="137">
        <f>ROUND(IF(F79,G79/F79*100,0),1)</f>
        <v>0</v>
      </c>
      <c r="H80" s="137">
        <f t="shared" ref="H80" si="162">ROUND(IF(G79,H79/G79*100,0),1)</f>
        <v>0</v>
      </c>
      <c r="I80" s="137">
        <f t="shared" ref="I80" si="163">ROUND(IF(H79,I79/H79*100,0),1)</f>
        <v>0</v>
      </c>
      <c r="J80" s="137">
        <f t="shared" ref="J80" si="164">ROUND(IF(I79,J79/I79*100,0),1)</f>
        <v>0</v>
      </c>
      <c r="K80" s="137">
        <f t="shared" ref="K80" si="165">ROUND(IF(J79,K79/J79*100,0),1)</f>
        <v>0</v>
      </c>
      <c r="L80" s="137">
        <f t="shared" ref="L80" si="166">ROUND(IF(K79,L79/K79*100,0),1)</f>
        <v>0</v>
      </c>
      <c r="N80" s="149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16" customFormat="1">
      <c r="A81" s="34">
        <v>800660</v>
      </c>
      <c r="B81" s="34" t="e">
        <f t="shared" si="105"/>
        <v>#N/A</v>
      </c>
      <c r="C81" s="34">
        <v>200100</v>
      </c>
      <c r="D81" s="90" t="s">
        <v>84</v>
      </c>
      <c r="E81" s="79" t="s">
        <v>87</v>
      </c>
      <c r="F81" s="139"/>
      <c r="G81" s="139"/>
      <c r="H81" s="139"/>
      <c r="I81" s="139"/>
      <c r="J81" s="139"/>
      <c r="K81" s="139"/>
      <c r="L81" s="139"/>
      <c r="N81" s="149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16" customFormat="1">
      <c r="A82" s="34">
        <v>800670</v>
      </c>
      <c r="B82" s="34" t="e">
        <f t="shared" si="105"/>
        <v>#N/A</v>
      </c>
      <c r="C82" s="34">
        <v>201100</v>
      </c>
      <c r="D82" s="88" t="s">
        <v>94</v>
      </c>
      <c r="E82" s="33" t="s">
        <v>12</v>
      </c>
      <c r="F82" s="139"/>
      <c r="G82" s="137">
        <f>ROUND(IF(F81,G81/F81*100,0),1)</f>
        <v>0</v>
      </c>
      <c r="H82" s="137">
        <f t="shared" ref="H82" si="167">ROUND(IF(G81,H81/G81*100,0),1)</f>
        <v>0</v>
      </c>
      <c r="I82" s="137">
        <f t="shared" ref="I82" si="168">ROUND(IF(H81,I81/H81*100,0),1)</f>
        <v>0</v>
      </c>
      <c r="J82" s="137">
        <f t="shared" ref="J82" si="169">ROUND(IF(I81,J81/I81*100,0),1)</f>
        <v>0</v>
      </c>
      <c r="K82" s="137">
        <f t="shared" ref="K82" si="170">ROUND(IF(J81,K81/J81*100,0),1)</f>
        <v>0</v>
      </c>
      <c r="L82" s="137">
        <f t="shared" ref="L82" si="171">ROUND(IF(K81,L81/K81*100,0),1)</f>
        <v>0</v>
      </c>
      <c r="N82" s="149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16" customFormat="1">
      <c r="A83" s="34">
        <v>800680</v>
      </c>
      <c r="B83" s="34" t="e">
        <f t="shared" si="105"/>
        <v>#N/A</v>
      </c>
      <c r="C83" s="34">
        <v>200110</v>
      </c>
      <c r="D83" s="90" t="s">
        <v>85</v>
      </c>
      <c r="E83" s="79" t="s">
        <v>87</v>
      </c>
      <c r="F83" s="139"/>
      <c r="G83" s="139"/>
      <c r="H83" s="139"/>
      <c r="I83" s="139"/>
      <c r="J83" s="139"/>
      <c r="K83" s="139"/>
      <c r="L83" s="139"/>
      <c r="N83" s="149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16" customFormat="1">
      <c r="A84" s="34">
        <v>800690</v>
      </c>
      <c r="B84" s="34" t="e">
        <f t="shared" si="105"/>
        <v>#N/A</v>
      </c>
      <c r="C84" s="34">
        <v>201110</v>
      </c>
      <c r="D84" s="88" t="s">
        <v>94</v>
      </c>
      <c r="E84" s="33" t="s">
        <v>12</v>
      </c>
      <c r="F84" s="139"/>
      <c r="G84" s="137">
        <f>ROUND(IF(F83,G83/F83*100,0),1)</f>
        <v>0</v>
      </c>
      <c r="H84" s="137">
        <f t="shared" ref="H84:L84" si="172">ROUND(IF(G83,H83/G83*100,0),1)</f>
        <v>0</v>
      </c>
      <c r="I84" s="137">
        <f t="shared" si="172"/>
        <v>0</v>
      </c>
      <c r="J84" s="137">
        <f t="shared" si="172"/>
        <v>0</v>
      </c>
      <c r="K84" s="137">
        <f t="shared" si="172"/>
        <v>0</v>
      </c>
      <c r="L84" s="137">
        <f t="shared" si="172"/>
        <v>0</v>
      </c>
      <c r="N84" s="149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16" customFormat="1">
      <c r="A85" s="34">
        <v>800700</v>
      </c>
      <c r="B85" s="37"/>
      <c r="C85" s="37"/>
      <c r="D85" s="38"/>
      <c r="E85" s="39"/>
      <c r="F85" s="40"/>
      <c r="G85" s="40"/>
      <c r="H85" s="40"/>
      <c r="I85" s="40"/>
      <c r="J85" s="40"/>
      <c r="K85" s="40"/>
      <c r="L85" s="41"/>
      <c r="N85" s="149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16" customFormat="1">
      <c r="A86" s="34">
        <v>800710</v>
      </c>
      <c r="B86" s="37"/>
      <c r="C86" s="42"/>
      <c r="D86" s="42"/>
      <c r="E86" s="42"/>
      <c r="F86" s="40"/>
      <c r="G86" s="40"/>
      <c r="H86" s="40"/>
      <c r="I86" s="40"/>
      <c r="J86" s="40"/>
      <c r="K86" s="40"/>
      <c r="L86" s="43" t="s">
        <v>100</v>
      </c>
      <c r="N86" s="149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16" customFormat="1" ht="15.75" customHeight="1">
      <c r="A87" s="34">
        <v>800720</v>
      </c>
      <c r="B87" s="40"/>
      <c r="D87" s="202" t="s">
        <v>101</v>
      </c>
      <c r="E87" s="202"/>
      <c r="F87" s="202"/>
      <c r="G87" s="202"/>
      <c r="H87" s="202"/>
      <c r="I87" s="202"/>
      <c r="J87" s="202"/>
      <c r="K87" s="202"/>
      <c r="L87" s="202"/>
      <c r="N87" s="149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16" customFormat="1" ht="15.75" customHeight="1">
      <c r="A88" s="34">
        <v>800730</v>
      </c>
      <c r="B88" s="40"/>
      <c r="D88" s="203" t="s">
        <v>99</v>
      </c>
      <c r="E88" s="203"/>
      <c r="F88" s="203"/>
      <c r="G88" s="203"/>
      <c r="H88" s="203"/>
      <c r="I88" s="203"/>
      <c r="J88" s="203"/>
      <c r="K88" s="203"/>
      <c r="L88" s="203"/>
      <c r="N88" s="149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16" customFormat="1">
      <c r="A89" s="34">
        <v>800740</v>
      </c>
      <c r="B89" s="46"/>
      <c r="C89" s="42"/>
      <c r="D89" s="42"/>
      <c r="E89" s="42"/>
      <c r="F89" s="42"/>
      <c r="G89" s="42"/>
      <c r="H89" s="42"/>
      <c r="I89" s="43"/>
      <c r="J89" s="45"/>
      <c r="K89" s="44"/>
      <c r="L89" s="47" t="s">
        <v>102</v>
      </c>
      <c r="N89" s="149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16" customFormat="1">
      <c r="A90" s="34">
        <v>800750</v>
      </c>
      <c r="B90" s="194" t="s">
        <v>73</v>
      </c>
      <c r="C90" s="198" t="s">
        <v>74</v>
      </c>
      <c r="D90" s="200" t="s">
        <v>0</v>
      </c>
      <c r="E90" s="201" t="s">
        <v>14</v>
      </c>
      <c r="F90" s="48">
        <v>2019</v>
      </c>
      <c r="G90" s="48">
        <v>2020</v>
      </c>
      <c r="H90" s="48">
        <v>2021</v>
      </c>
      <c r="I90" s="48">
        <v>2022</v>
      </c>
      <c r="J90" s="48">
        <v>2023</v>
      </c>
      <c r="K90" s="48">
        <v>2024</v>
      </c>
      <c r="L90" s="48">
        <v>2025</v>
      </c>
      <c r="N90" s="149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16" customFormat="1">
      <c r="A91" s="34">
        <v>800760</v>
      </c>
      <c r="B91" s="195" t="s">
        <v>10</v>
      </c>
      <c r="C91" s="199" t="s">
        <v>10</v>
      </c>
      <c r="D91" s="200"/>
      <c r="E91" s="201"/>
      <c r="F91" s="48" t="s">
        <v>1</v>
      </c>
      <c r="G91" s="48" t="s">
        <v>1</v>
      </c>
      <c r="H91" s="48" t="s">
        <v>1</v>
      </c>
      <c r="I91" s="48" t="s">
        <v>2</v>
      </c>
      <c r="J91" s="48" t="s">
        <v>3</v>
      </c>
      <c r="K91" s="48" t="s">
        <v>3</v>
      </c>
      <c r="L91" s="48" t="s">
        <v>3</v>
      </c>
      <c r="N91" s="149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16" customFormat="1">
      <c r="A92" s="34">
        <v>800770</v>
      </c>
      <c r="B92" s="34" t="e">
        <f t="shared" ref="B92:B111" si="173">VALUE(CONCATENATE($A$2,$C$4,C92))</f>
        <v>#N/A</v>
      </c>
      <c r="C92" s="50">
        <v>302000</v>
      </c>
      <c r="D92" s="78" t="s">
        <v>118</v>
      </c>
      <c r="E92" s="79" t="s">
        <v>87</v>
      </c>
      <c r="F92" s="130">
        <f>ROUND(F108-F152,1)</f>
        <v>0</v>
      </c>
      <c r="G92" s="130">
        <f t="shared" ref="G92:K92" si="174">ROUND(G108-G152,1)</f>
        <v>0</v>
      </c>
      <c r="H92" s="130">
        <f t="shared" si="174"/>
        <v>0</v>
      </c>
      <c r="I92" s="130">
        <f t="shared" si="174"/>
        <v>0</v>
      </c>
      <c r="J92" s="130">
        <f t="shared" si="174"/>
        <v>0</v>
      </c>
      <c r="K92" s="130">
        <f t="shared" si="174"/>
        <v>0</v>
      </c>
      <c r="L92" s="130">
        <f t="shared" ref="L92" si="175">ROUND(L108-L152,1)</f>
        <v>0</v>
      </c>
      <c r="N92" s="149"/>
      <c r="O92" s="75"/>
      <c r="P92" s="75"/>
      <c r="Q92" s="75"/>
      <c r="R92" s="75"/>
      <c r="S92" s="75"/>
      <c r="T92" s="75"/>
      <c r="U92" s="75"/>
      <c r="V92" s="75"/>
      <c r="W92" s="75"/>
      <c r="X92" s="40"/>
      <c r="Y92" s="40"/>
      <c r="Z92" s="40"/>
      <c r="AA92" s="40"/>
    </row>
    <row r="93" spans="1:27" s="16" customFormat="1">
      <c r="A93" s="34">
        <v>800780</v>
      </c>
      <c r="B93" s="34" t="e">
        <f t="shared" si="173"/>
        <v>#N/A</v>
      </c>
      <c r="C93" s="50">
        <v>302010</v>
      </c>
      <c r="D93" s="80" t="s">
        <v>4</v>
      </c>
      <c r="E93" s="79" t="s">
        <v>87</v>
      </c>
      <c r="F93" s="130">
        <f>ROUND(F113-F155,1)</f>
        <v>0</v>
      </c>
      <c r="G93" s="130">
        <f t="shared" ref="G93:K93" si="176">ROUND(G113-G155,1)</f>
        <v>0</v>
      </c>
      <c r="H93" s="130">
        <f t="shared" si="176"/>
        <v>0</v>
      </c>
      <c r="I93" s="130">
        <f t="shared" si="176"/>
        <v>0</v>
      </c>
      <c r="J93" s="130">
        <f t="shared" si="176"/>
        <v>0</v>
      </c>
      <c r="K93" s="130">
        <f t="shared" si="176"/>
        <v>0</v>
      </c>
      <c r="L93" s="130">
        <f t="shared" ref="L93" si="177">ROUND(L113-L155,1)</f>
        <v>0</v>
      </c>
      <c r="N93" s="149"/>
      <c r="O93" s="75"/>
      <c r="P93" s="75"/>
      <c r="Q93" s="75"/>
      <c r="R93" s="75"/>
      <c r="S93" s="75"/>
      <c r="T93" s="75"/>
      <c r="U93" s="75"/>
      <c r="V93" s="75"/>
      <c r="W93" s="75"/>
      <c r="X93" s="40"/>
      <c r="Y93" s="40"/>
      <c r="Z93" s="40"/>
      <c r="AA93" s="40"/>
    </row>
    <row r="94" spans="1:27" s="16" customFormat="1">
      <c r="A94" s="34">
        <v>800790</v>
      </c>
      <c r="B94" s="34" t="e">
        <f t="shared" si="173"/>
        <v>#N/A</v>
      </c>
      <c r="C94" s="50">
        <v>302020</v>
      </c>
      <c r="D94" s="80" t="s">
        <v>5</v>
      </c>
      <c r="E94" s="79" t="s">
        <v>87</v>
      </c>
      <c r="F94" s="130">
        <f>ROUND(F117-F157,1)</f>
        <v>0</v>
      </c>
      <c r="G94" s="130">
        <f t="shared" ref="G94:K94" si="178">ROUND(G117-G157,1)</f>
        <v>0</v>
      </c>
      <c r="H94" s="130">
        <f t="shared" si="178"/>
        <v>0</v>
      </c>
      <c r="I94" s="130">
        <f t="shared" si="178"/>
        <v>0</v>
      </c>
      <c r="J94" s="130">
        <f t="shared" si="178"/>
        <v>0</v>
      </c>
      <c r="K94" s="130">
        <f t="shared" si="178"/>
        <v>0</v>
      </c>
      <c r="L94" s="130">
        <f t="shared" ref="L94" si="179">ROUND(L117-L157,1)</f>
        <v>0</v>
      </c>
      <c r="N94" s="149"/>
      <c r="O94" s="75"/>
      <c r="P94" s="75"/>
      <c r="Q94" s="75"/>
      <c r="R94" s="75"/>
      <c r="S94" s="75"/>
      <c r="T94" s="75"/>
      <c r="U94" s="75"/>
      <c r="V94" s="75"/>
      <c r="W94" s="75"/>
      <c r="X94" s="40"/>
      <c r="Y94" s="40"/>
      <c r="Z94" s="40"/>
      <c r="AA94" s="40"/>
    </row>
    <row r="95" spans="1:27" s="16" customFormat="1" ht="31.5">
      <c r="A95" s="34">
        <v>800800</v>
      </c>
      <c r="B95" s="34" t="e">
        <f t="shared" si="173"/>
        <v>#N/A</v>
      </c>
      <c r="C95" s="50">
        <v>302030</v>
      </c>
      <c r="D95" s="80" t="s">
        <v>9</v>
      </c>
      <c r="E95" s="79" t="s">
        <v>87</v>
      </c>
      <c r="F95" s="130">
        <f>ROUND(F121-F159,1)</f>
        <v>0</v>
      </c>
      <c r="G95" s="130">
        <f t="shared" ref="G95:K95" si="180">ROUND(G121-G159,1)</f>
        <v>0</v>
      </c>
      <c r="H95" s="130">
        <f t="shared" si="180"/>
        <v>0</v>
      </c>
      <c r="I95" s="130">
        <f t="shared" si="180"/>
        <v>0</v>
      </c>
      <c r="J95" s="130">
        <f t="shared" si="180"/>
        <v>0</v>
      </c>
      <c r="K95" s="130">
        <f t="shared" si="180"/>
        <v>0</v>
      </c>
      <c r="L95" s="130">
        <f t="shared" ref="L95" si="181">ROUND(L121-L159,1)</f>
        <v>0</v>
      </c>
      <c r="N95" s="149"/>
      <c r="O95" s="75"/>
      <c r="P95" s="75"/>
      <c r="Q95" s="75"/>
      <c r="R95" s="75"/>
      <c r="S95" s="75"/>
      <c r="T95" s="75"/>
      <c r="U95" s="75"/>
      <c r="V95" s="75"/>
      <c r="W95" s="75"/>
      <c r="X95" s="40"/>
      <c r="Y95" s="40"/>
      <c r="Z95" s="40"/>
      <c r="AA95" s="40"/>
    </row>
    <row r="96" spans="1:27" s="16" customFormat="1" ht="47.25">
      <c r="A96" s="34">
        <v>800810</v>
      </c>
      <c r="B96" s="34" t="e">
        <f t="shared" si="173"/>
        <v>#N/A</v>
      </c>
      <c r="C96" s="50">
        <v>302035</v>
      </c>
      <c r="D96" s="80" t="s">
        <v>80</v>
      </c>
      <c r="E96" s="79" t="s">
        <v>87</v>
      </c>
      <c r="F96" s="130">
        <f>ROUND(F125-F161,1)</f>
        <v>0</v>
      </c>
      <c r="G96" s="130">
        <f t="shared" ref="G96:K96" si="182">ROUND(G125-G161,1)</f>
        <v>0</v>
      </c>
      <c r="H96" s="130">
        <f t="shared" si="182"/>
        <v>0</v>
      </c>
      <c r="I96" s="130">
        <f t="shared" si="182"/>
        <v>0</v>
      </c>
      <c r="J96" s="130">
        <f t="shared" si="182"/>
        <v>0</v>
      </c>
      <c r="K96" s="130">
        <f t="shared" si="182"/>
        <v>0</v>
      </c>
      <c r="L96" s="130">
        <f>ROUND(L125-L161,1)</f>
        <v>0</v>
      </c>
      <c r="N96" s="149"/>
      <c r="O96" s="75"/>
      <c r="P96" s="75"/>
      <c r="Q96" s="75"/>
      <c r="R96" s="75"/>
      <c r="S96" s="75"/>
      <c r="T96" s="75"/>
      <c r="U96" s="75"/>
      <c r="V96" s="75"/>
      <c r="W96" s="75"/>
      <c r="X96" s="40"/>
      <c r="Y96" s="40"/>
      <c r="Z96" s="40"/>
      <c r="AA96" s="40"/>
    </row>
    <row r="97" spans="1:27" s="16" customFormat="1" ht="31.5">
      <c r="A97" s="34">
        <v>800820</v>
      </c>
      <c r="B97" s="34" t="e">
        <f t="shared" si="173"/>
        <v>#N/A</v>
      </c>
      <c r="C97" s="50">
        <v>302040</v>
      </c>
      <c r="D97" s="80" t="s">
        <v>7</v>
      </c>
      <c r="E97" s="79" t="s">
        <v>87</v>
      </c>
      <c r="F97" s="130">
        <f>ROUND(F129-F163,1)</f>
        <v>0</v>
      </c>
      <c r="G97" s="130">
        <f t="shared" ref="G97:K97" si="183">ROUND(G129-G163,1)</f>
        <v>0</v>
      </c>
      <c r="H97" s="130">
        <f t="shared" si="183"/>
        <v>0</v>
      </c>
      <c r="I97" s="130">
        <f t="shared" si="183"/>
        <v>0</v>
      </c>
      <c r="J97" s="130">
        <f t="shared" si="183"/>
        <v>0</v>
      </c>
      <c r="K97" s="130">
        <f t="shared" si="183"/>
        <v>0</v>
      </c>
      <c r="L97" s="130">
        <f t="shared" ref="L97" si="184">ROUND(L129-L163,1)</f>
        <v>0</v>
      </c>
      <c r="N97" s="149"/>
      <c r="O97" s="75"/>
      <c r="P97" s="75"/>
      <c r="Q97" s="75"/>
      <c r="R97" s="75"/>
      <c r="S97" s="75"/>
      <c r="T97" s="75"/>
      <c r="U97" s="75"/>
      <c r="V97" s="75"/>
      <c r="W97" s="75"/>
      <c r="X97" s="40"/>
      <c r="Y97" s="40"/>
      <c r="Z97" s="40"/>
      <c r="AA97" s="40"/>
    </row>
    <row r="98" spans="1:27" s="16" customFormat="1" ht="31.5">
      <c r="A98" s="34">
        <v>800830</v>
      </c>
      <c r="B98" s="34" t="e">
        <f t="shared" si="173"/>
        <v>#N/A</v>
      </c>
      <c r="C98" s="50">
        <v>302050</v>
      </c>
      <c r="D98" s="80" t="s">
        <v>8</v>
      </c>
      <c r="E98" s="79" t="s">
        <v>87</v>
      </c>
      <c r="F98" s="130">
        <f>ROUND(F133-F165,1)</f>
        <v>0</v>
      </c>
      <c r="G98" s="130">
        <f t="shared" ref="G98:K98" si="185">ROUND(G133-G165,1)</f>
        <v>0</v>
      </c>
      <c r="H98" s="130">
        <f t="shared" si="185"/>
        <v>0</v>
      </c>
      <c r="I98" s="130">
        <f t="shared" si="185"/>
        <v>0</v>
      </c>
      <c r="J98" s="130">
        <f t="shared" si="185"/>
        <v>0</v>
      </c>
      <c r="K98" s="130">
        <f t="shared" si="185"/>
        <v>0</v>
      </c>
      <c r="L98" s="130">
        <f t="shared" ref="L98" si="186">ROUND(L133-L165,1)</f>
        <v>0</v>
      </c>
      <c r="N98" s="149"/>
      <c r="O98" s="75"/>
      <c r="P98" s="75"/>
      <c r="Q98" s="76"/>
      <c r="R98" s="76"/>
      <c r="S98" s="76"/>
      <c r="T98" s="76"/>
      <c r="U98" s="76"/>
      <c r="V98" s="76"/>
      <c r="W98" s="75"/>
      <c r="X98" s="40"/>
      <c r="Y98" s="40"/>
      <c r="Z98" s="40"/>
      <c r="AA98" s="40"/>
    </row>
    <row r="99" spans="1:27" s="16" customFormat="1">
      <c r="A99" s="34">
        <v>800840</v>
      </c>
      <c r="B99" s="34" t="e">
        <f t="shared" si="173"/>
        <v>#N/A</v>
      </c>
      <c r="C99" s="50">
        <v>302051</v>
      </c>
      <c r="D99" s="80" t="s">
        <v>6</v>
      </c>
      <c r="E99" s="79" t="s">
        <v>87</v>
      </c>
      <c r="F99" s="130">
        <f>ROUND(F136-F167,1)</f>
        <v>0</v>
      </c>
      <c r="G99" s="130">
        <f t="shared" ref="G99:L99" si="187">ROUND(G136-G167,1)</f>
        <v>0</v>
      </c>
      <c r="H99" s="130">
        <f t="shared" si="187"/>
        <v>0</v>
      </c>
      <c r="I99" s="130">
        <f t="shared" si="187"/>
        <v>0</v>
      </c>
      <c r="J99" s="130">
        <f t="shared" si="187"/>
        <v>0</v>
      </c>
      <c r="K99" s="130">
        <f t="shared" si="187"/>
        <v>0</v>
      </c>
      <c r="L99" s="130">
        <f t="shared" si="187"/>
        <v>0</v>
      </c>
      <c r="N99" s="149"/>
      <c r="O99" s="75"/>
      <c r="P99" s="75"/>
      <c r="Q99" s="76"/>
      <c r="R99" s="76"/>
      <c r="S99" s="76"/>
      <c r="T99" s="76"/>
      <c r="U99" s="76"/>
      <c r="V99" s="76"/>
      <c r="W99" s="75"/>
      <c r="X99" s="40"/>
      <c r="Y99" s="40"/>
      <c r="Z99" s="40"/>
      <c r="AA99" s="40"/>
    </row>
    <row r="100" spans="1:27" s="16" customFormat="1">
      <c r="A100" s="34">
        <v>800850</v>
      </c>
      <c r="B100" s="34" t="e">
        <f t="shared" si="173"/>
        <v>#N/A</v>
      </c>
      <c r="C100" s="50">
        <v>302052</v>
      </c>
      <c r="D100" s="80" t="s">
        <v>159</v>
      </c>
      <c r="E100" s="79" t="s">
        <v>87</v>
      </c>
      <c r="F100" s="130">
        <f>ROUND(F140-F169,1)</f>
        <v>0</v>
      </c>
      <c r="G100" s="130">
        <f t="shared" ref="G100:L100" si="188">ROUND(G140-G169,1)</f>
        <v>0</v>
      </c>
      <c r="H100" s="130">
        <f t="shared" si="188"/>
        <v>0</v>
      </c>
      <c r="I100" s="130">
        <f t="shared" si="188"/>
        <v>0</v>
      </c>
      <c r="J100" s="130">
        <f t="shared" si="188"/>
        <v>0</v>
      </c>
      <c r="K100" s="130">
        <f t="shared" si="188"/>
        <v>0</v>
      </c>
      <c r="L100" s="130">
        <f t="shared" si="188"/>
        <v>0</v>
      </c>
      <c r="N100" s="149"/>
      <c r="O100" s="75"/>
      <c r="P100" s="75"/>
      <c r="Q100" s="76"/>
      <c r="R100" s="76"/>
      <c r="S100" s="76"/>
      <c r="T100" s="76"/>
      <c r="U100" s="76"/>
      <c r="V100" s="76"/>
      <c r="W100" s="75"/>
      <c r="X100" s="40"/>
      <c r="Y100" s="40"/>
      <c r="Z100" s="40"/>
      <c r="AA100" s="40"/>
    </row>
    <row r="101" spans="1:27" s="16" customFormat="1">
      <c r="A101" s="34">
        <v>800860</v>
      </c>
      <c r="B101" s="34" t="e">
        <f t="shared" si="173"/>
        <v>#N/A</v>
      </c>
      <c r="C101" s="50">
        <v>302070</v>
      </c>
      <c r="D101" s="80" t="s">
        <v>82</v>
      </c>
      <c r="E101" s="79" t="s">
        <v>87</v>
      </c>
      <c r="F101" s="130">
        <f>ROUND(F144-F171,1)</f>
        <v>0</v>
      </c>
      <c r="G101" s="130">
        <f t="shared" ref="G101:K101" si="189">ROUND(G144-G171,1)</f>
        <v>0</v>
      </c>
      <c r="H101" s="130">
        <f t="shared" si="189"/>
        <v>0</v>
      </c>
      <c r="I101" s="130">
        <f t="shared" si="189"/>
        <v>0</v>
      </c>
      <c r="J101" s="130">
        <f t="shared" si="189"/>
        <v>0</v>
      </c>
      <c r="K101" s="130">
        <f t="shared" si="189"/>
        <v>0</v>
      </c>
      <c r="L101" s="130">
        <f t="shared" ref="L101" si="190">ROUND(L144-L171,1)</f>
        <v>0</v>
      </c>
      <c r="N101" s="149"/>
      <c r="O101" s="75"/>
      <c r="P101" s="75"/>
      <c r="Q101" s="76"/>
      <c r="R101" s="76"/>
      <c r="S101" s="76"/>
      <c r="T101" s="76"/>
      <c r="U101" s="76"/>
      <c r="V101" s="76"/>
      <c r="W101" s="75"/>
      <c r="X101" s="40"/>
      <c r="Y101" s="40"/>
      <c r="Z101" s="40"/>
      <c r="AA101" s="40"/>
    </row>
    <row r="102" spans="1:27" s="16" customFormat="1">
      <c r="A102" s="34">
        <v>800870</v>
      </c>
      <c r="B102" s="34" t="e">
        <f t="shared" si="173"/>
        <v>#N/A</v>
      </c>
      <c r="C102" s="50">
        <v>302100</v>
      </c>
      <c r="D102" s="80" t="s">
        <v>83</v>
      </c>
      <c r="E102" s="79" t="s">
        <v>87</v>
      </c>
      <c r="F102" s="130">
        <f>ROUND(F148-F173,1)</f>
        <v>0</v>
      </c>
      <c r="G102" s="130">
        <f t="shared" ref="G102:K102" si="191">ROUND(G148-G173,1)</f>
        <v>0</v>
      </c>
      <c r="H102" s="130">
        <f t="shared" si="191"/>
        <v>0</v>
      </c>
      <c r="I102" s="130">
        <f t="shared" si="191"/>
        <v>0</v>
      </c>
      <c r="J102" s="130">
        <f t="shared" si="191"/>
        <v>0</v>
      </c>
      <c r="K102" s="130">
        <f t="shared" si="191"/>
        <v>0</v>
      </c>
      <c r="L102" s="130">
        <f t="shared" ref="L102" si="192">ROUND(L148-L173,1)</f>
        <v>0</v>
      </c>
      <c r="N102" s="149"/>
      <c r="O102" s="75"/>
      <c r="P102" s="75"/>
      <c r="Q102" s="76"/>
      <c r="R102" s="76"/>
      <c r="S102" s="76"/>
      <c r="T102" s="76"/>
      <c r="U102" s="76"/>
      <c r="V102" s="76"/>
      <c r="W102" s="75"/>
      <c r="X102" s="40"/>
      <c r="Y102" s="40"/>
      <c r="Z102" s="40"/>
      <c r="AA102" s="40"/>
    </row>
    <row r="103" spans="1:27" s="16" customFormat="1" ht="31.5">
      <c r="A103" s="34">
        <v>800880</v>
      </c>
      <c r="B103" s="34" t="e">
        <f t="shared" si="173"/>
        <v>#N/A</v>
      </c>
      <c r="C103" s="34">
        <v>300000</v>
      </c>
      <c r="D103" s="92" t="s">
        <v>90</v>
      </c>
      <c r="E103" s="92"/>
      <c r="F103" s="139">
        <f>SUM(F105:F106)</f>
        <v>0</v>
      </c>
      <c r="G103" s="139">
        <f t="shared" ref="G103:L103" si="193">SUM(G105:G106)</f>
        <v>0</v>
      </c>
      <c r="H103" s="139">
        <f t="shared" si="193"/>
        <v>0</v>
      </c>
      <c r="I103" s="139">
        <f t="shared" si="193"/>
        <v>0</v>
      </c>
      <c r="J103" s="139">
        <f t="shared" si="193"/>
        <v>0</v>
      </c>
      <c r="K103" s="139">
        <f t="shared" si="193"/>
        <v>0</v>
      </c>
      <c r="L103" s="139">
        <f t="shared" si="193"/>
        <v>0</v>
      </c>
      <c r="N103" s="149" t="s">
        <v>173</v>
      </c>
      <c r="O103" s="75"/>
      <c r="P103" s="75"/>
      <c r="Q103" s="76"/>
      <c r="R103" s="76"/>
      <c r="S103" s="76"/>
      <c r="T103" s="76"/>
      <c r="U103" s="76"/>
      <c r="V103" s="76"/>
      <c r="W103" s="75"/>
      <c r="X103" s="40"/>
      <c r="Y103" s="40"/>
      <c r="Z103" s="40"/>
      <c r="AA103" s="40"/>
    </row>
    <row r="104" spans="1:27" s="16" customFormat="1" ht="63">
      <c r="A104" s="34">
        <v>800890</v>
      </c>
      <c r="B104" s="34"/>
      <c r="C104" s="34"/>
      <c r="D104" s="93" t="s">
        <v>108</v>
      </c>
      <c r="E104" s="32"/>
      <c r="F104" s="142">
        <f>ROUND(SUM(F105:F106),1)</f>
        <v>0</v>
      </c>
      <c r="G104" s="142">
        <f t="shared" ref="G104:K104" si="194">ROUND(SUM(G105:G106),1)</f>
        <v>0</v>
      </c>
      <c r="H104" s="142">
        <f t="shared" si="194"/>
        <v>0</v>
      </c>
      <c r="I104" s="142">
        <f t="shared" si="194"/>
        <v>0</v>
      </c>
      <c r="J104" s="142">
        <f t="shared" si="194"/>
        <v>0</v>
      </c>
      <c r="K104" s="142">
        <f t="shared" si="194"/>
        <v>0</v>
      </c>
      <c r="L104" s="142">
        <f t="shared" ref="L104" si="195">ROUND(SUM(L105:L106),1)</f>
        <v>0</v>
      </c>
      <c r="N104" s="149"/>
      <c r="O104" s="75"/>
      <c r="P104" s="75"/>
      <c r="Q104" s="76"/>
      <c r="R104" s="76"/>
      <c r="S104" s="76"/>
      <c r="T104" s="76"/>
      <c r="U104" s="76"/>
      <c r="V104" s="76"/>
      <c r="W104" s="75"/>
      <c r="X104" s="40"/>
      <c r="Y104" s="40"/>
      <c r="Z104" s="40"/>
      <c r="AA104" s="40"/>
    </row>
    <row r="105" spans="1:27" s="16" customFormat="1">
      <c r="A105" s="34">
        <v>800900</v>
      </c>
      <c r="B105" s="34" t="e">
        <f t="shared" si="173"/>
        <v>#N/A</v>
      </c>
      <c r="C105" s="34">
        <v>300010</v>
      </c>
      <c r="D105" s="94" t="s">
        <v>91</v>
      </c>
      <c r="E105" s="94"/>
      <c r="F105" s="139"/>
      <c r="G105" s="139"/>
      <c r="H105" s="139"/>
      <c r="I105" s="139"/>
      <c r="J105" s="139"/>
      <c r="K105" s="139"/>
      <c r="L105" s="139"/>
      <c r="N105" s="149"/>
      <c r="O105" s="75"/>
      <c r="P105" s="75"/>
      <c r="Q105" s="76"/>
      <c r="R105" s="76"/>
      <c r="S105" s="76"/>
      <c r="T105" s="76"/>
      <c r="U105" s="76"/>
      <c r="V105" s="76"/>
      <c r="W105" s="75"/>
      <c r="X105" s="40"/>
      <c r="Y105" s="40"/>
      <c r="Z105" s="40"/>
      <c r="AA105" s="40"/>
    </row>
    <row r="106" spans="1:27" s="16" customFormat="1" ht="15.75" customHeight="1">
      <c r="A106" s="34">
        <v>800910</v>
      </c>
      <c r="B106" s="34" t="e">
        <f t="shared" si="173"/>
        <v>#N/A</v>
      </c>
      <c r="C106" s="34">
        <v>300020</v>
      </c>
      <c r="D106" s="94" t="s">
        <v>92</v>
      </c>
      <c r="E106" s="94"/>
      <c r="F106" s="139"/>
      <c r="G106" s="139"/>
      <c r="H106" s="139"/>
      <c r="I106" s="139"/>
      <c r="J106" s="139"/>
      <c r="K106" s="139"/>
      <c r="L106" s="139"/>
      <c r="N106" s="149"/>
      <c r="O106" s="75"/>
      <c r="P106" s="75"/>
      <c r="Q106" s="76"/>
      <c r="R106" s="76"/>
      <c r="S106" s="76"/>
      <c r="T106" s="76"/>
      <c r="U106" s="76"/>
      <c r="V106" s="76"/>
      <c r="W106" s="75"/>
      <c r="X106" s="40"/>
      <c r="Y106" s="40"/>
      <c r="Z106" s="40"/>
      <c r="AA106" s="40"/>
    </row>
    <row r="107" spans="1:27" s="16" customFormat="1" ht="31.5">
      <c r="A107" s="34">
        <v>800920</v>
      </c>
      <c r="B107" s="34" t="e">
        <f t="shared" si="173"/>
        <v>#N/A</v>
      </c>
      <c r="C107" s="34">
        <v>300030</v>
      </c>
      <c r="D107" s="95" t="s">
        <v>93</v>
      </c>
      <c r="E107" s="33" t="s">
        <v>12</v>
      </c>
      <c r="F107" s="142">
        <f>ROUND(IF(F103,F106/F103*100,0),1)</f>
        <v>0</v>
      </c>
      <c r="G107" s="142">
        <f t="shared" ref="G107:K107" si="196">ROUND(IF(G103,G106/G103*100,0),1)</f>
        <v>0</v>
      </c>
      <c r="H107" s="142">
        <f t="shared" si="196"/>
        <v>0</v>
      </c>
      <c r="I107" s="142">
        <f t="shared" si="196"/>
        <v>0</v>
      </c>
      <c r="J107" s="142">
        <f t="shared" si="196"/>
        <v>0</v>
      </c>
      <c r="K107" s="142">
        <f t="shared" si="196"/>
        <v>0</v>
      </c>
      <c r="L107" s="142">
        <f>ROUND(IF(L103,L106/L103*100,0),1)</f>
        <v>0</v>
      </c>
      <c r="N107" s="149"/>
      <c r="O107" s="75"/>
      <c r="P107" s="75"/>
      <c r="Q107" s="76"/>
      <c r="R107" s="76"/>
      <c r="S107" s="76"/>
      <c r="T107" s="76"/>
      <c r="U107" s="76"/>
      <c r="V107" s="76"/>
      <c r="W107" s="75"/>
      <c r="X107" s="40"/>
      <c r="Y107" s="40"/>
      <c r="Z107" s="40"/>
      <c r="AA107" s="40"/>
    </row>
    <row r="108" spans="1:27" s="16" customFormat="1">
      <c r="A108" s="34">
        <v>800930</v>
      </c>
      <c r="B108" s="34" t="e">
        <f t="shared" si="173"/>
        <v>#N/A</v>
      </c>
      <c r="C108" s="34">
        <v>400000</v>
      </c>
      <c r="D108" s="96" t="s">
        <v>78</v>
      </c>
      <c r="E108" s="79" t="s">
        <v>87</v>
      </c>
      <c r="F108" s="139"/>
      <c r="G108" s="139"/>
      <c r="H108" s="139"/>
      <c r="I108" s="139"/>
      <c r="J108" s="139"/>
      <c r="K108" s="139"/>
      <c r="L108" s="139"/>
      <c r="N108" s="149" t="s">
        <v>173</v>
      </c>
      <c r="O108" s="75"/>
      <c r="P108" s="75"/>
      <c r="Q108" s="75"/>
      <c r="R108" s="75"/>
      <c r="S108" s="75"/>
      <c r="T108" s="75"/>
      <c r="U108" s="75"/>
      <c r="V108" s="75"/>
      <c r="W108" s="75"/>
      <c r="X108" s="40"/>
      <c r="Y108" s="40"/>
      <c r="Z108" s="40"/>
      <c r="AA108" s="40"/>
    </row>
    <row r="109" spans="1:27" s="16" customFormat="1">
      <c r="A109" s="34">
        <v>800940</v>
      </c>
      <c r="B109" s="34" t="e">
        <f t="shared" si="173"/>
        <v>#N/A</v>
      </c>
      <c r="C109" s="34">
        <v>401000</v>
      </c>
      <c r="D109" s="97" t="s">
        <v>94</v>
      </c>
      <c r="E109" s="33" t="s">
        <v>12</v>
      </c>
      <c r="F109" s="139"/>
      <c r="G109" s="142">
        <f>ROUND(IF(F108,G108/F108*100,0),1)</f>
        <v>0</v>
      </c>
      <c r="H109" s="142">
        <f t="shared" ref="H109" si="197">ROUND(IF(G108,H108/G108*100,0),1)</f>
        <v>0</v>
      </c>
      <c r="I109" s="142">
        <f t="shared" ref="I109" si="198">ROUND(IF(H108,I108/H108*100,0),1)</f>
        <v>0</v>
      </c>
      <c r="J109" s="142">
        <f t="shared" ref="J109" si="199">ROUND(IF(I108,J108/I108*100,0),1)</f>
        <v>0</v>
      </c>
      <c r="K109" s="142">
        <f t="shared" ref="K109" si="200">ROUND(IF(J108,K108/J108*100,0),1)</f>
        <v>0</v>
      </c>
      <c r="L109" s="142">
        <f t="shared" ref="L109" si="201">ROUND(IF(K108,L108/K108*100,0),1)</f>
        <v>0</v>
      </c>
      <c r="N109" s="149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16" customFormat="1" ht="31.5">
      <c r="A110" s="34">
        <v>800950</v>
      </c>
      <c r="B110" s="34" t="e">
        <f t="shared" si="173"/>
        <v>#N/A</v>
      </c>
      <c r="C110" s="34">
        <v>401001</v>
      </c>
      <c r="D110" s="98" t="s">
        <v>79</v>
      </c>
      <c r="E110" s="79" t="s">
        <v>87</v>
      </c>
      <c r="F110" s="142">
        <f t="shared" ref="F110:K110" si="202">ROUND(F108-F133,1)</f>
        <v>0</v>
      </c>
      <c r="G110" s="142">
        <f t="shared" si="202"/>
        <v>0</v>
      </c>
      <c r="H110" s="142">
        <f t="shared" si="202"/>
        <v>0</v>
      </c>
      <c r="I110" s="142">
        <f t="shared" si="202"/>
        <v>0</v>
      </c>
      <c r="J110" s="142">
        <f t="shared" si="202"/>
        <v>0</v>
      </c>
      <c r="K110" s="142">
        <f t="shared" si="202"/>
        <v>0</v>
      </c>
      <c r="L110" s="142">
        <f t="shared" ref="L110" si="203">ROUND(L108-L133,1)</f>
        <v>0</v>
      </c>
      <c r="N110" s="149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16" customFormat="1" ht="17.25" customHeight="1">
      <c r="A111" s="34">
        <v>800960</v>
      </c>
      <c r="B111" s="34" t="e">
        <f t="shared" si="173"/>
        <v>#N/A</v>
      </c>
      <c r="C111" s="34">
        <v>401002</v>
      </c>
      <c r="D111" s="99" t="s">
        <v>94</v>
      </c>
      <c r="E111" s="33" t="s">
        <v>12</v>
      </c>
      <c r="F111" s="139"/>
      <c r="G111" s="142">
        <f>ROUND(IF(F110,G110/F110*100,0),1)</f>
        <v>0</v>
      </c>
      <c r="H111" s="142">
        <f t="shared" ref="H111" si="204">ROUND(IF(G110,H110/G110*100,0),1)</f>
        <v>0</v>
      </c>
      <c r="I111" s="142">
        <f t="shared" ref="I111" si="205">ROUND(IF(H110,I110/H110*100,0),1)</f>
        <v>0</v>
      </c>
      <c r="J111" s="142">
        <f t="shared" ref="J111" si="206">ROUND(IF(I110,J110/I110*100,0),1)</f>
        <v>0</v>
      </c>
      <c r="K111" s="142">
        <f t="shared" ref="K111" si="207">ROUND(IF(J110,K110/J110*100,0),1)</f>
        <v>0</v>
      </c>
      <c r="L111" s="142">
        <f t="shared" ref="L111" si="208">ROUND(IF(K110,L110/K110*100,0),1)</f>
        <v>0</v>
      </c>
      <c r="N111" s="149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16" customFormat="1" ht="94.5">
      <c r="A112" s="34">
        <v>800970</v>
      </c>
      <c r="B112" s="34"/>
      <c r="C112" s="34"/>
      <c r="D112" s="98" t="s">
        <v>107</v>
      </c>
      <c r="E112" s="79" t="s">
        <v>87</v>
      </c>
      <c r="F112" s="142">
        <f t="shared" ref="F112:L112" si="209">ROUND(SUM(F113,F117,F121,F125,F129,F133,F136,F140,F144,F148),1)</f>
        <v>0</v>
      </c>
      <c r="G112" s="142">
        <f t="shared" si="209"/>
        <v>0</v>
      </c>
      <c r="H112" s="142">
        <f t="shared" si="209"/>
        <v>0</v>
      </c>
      <c r="I112" s="142">
        <f t="shared" si="209"/>
        <v>0</v>
      </c>
      <c r="J112" s="142">
        <f t="shared" si="209"/>
        <v>0</v>
      </c>
      <c r="K112" s="142">
        <f t="shared" si="209"/>
        <v>0</v>
      </c>
      <c r="L112" s="142">
        <f t="shared" si="209"/>
        <v>0</v>
      </c>
      <c r="N112" s="150" t="s">
        <v>115</v>
      </c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16" customFormat="1" ht="30.75" customHeight="1">
      <c r="A113" s="34">
        <v>800980</v>
      </c>
      <c r="B113" s="34" t="e">
        <f t="shared" ref="B113:B172" si="210">VALUE(CONCATENATE($A$2,$C$4,C113))</f>
        <v>#N/A</v>
      </c>
      <c r="C113" s="34">
        <v>400010</v>
      </c>
      <c r="D113" s="96" t="s">
        <v>4</v>
      </c>
      <c r="E113" s="79" t="s">
        <v>87</v>
      </c>
      <c r="F113" s="132"/>
      <c r="G113" s="132"/>
      <c r="H113" s="132"/>
      <c r="I113" s="143">
        <f>ROUND(IF(I115,H113/100*I115/100*I116,H113/100*I116),1)</f>
        <v>0</v>
      </c>
      <c r="J113" s="143">
        <f t="shared" ref="J113:L113" si="211">ROUND(IF(J115,I113/100*J115/100*J116,I113/100*J116),1)</f>
        <v>0</v>
      </c>
      <c r="K113" s="143">
        <f t="shared" si="211"/>
        <v>0</v>
      </c>
      <c r="L113" s="143">
        <f t="shared" si="211"/>
        <v>0</v>
      </c>
      <c r="N113" s="210" t="s">
        <v>172</v>
      </c>
      <c r="O113" s="210"/>
      <c r="P113" s="210"/>
      <c r="Q113" s="210"/>
      <c r="R113" s="210"/>
      <c r="S113" s="210"/>
      <c r="T113" s="210"/>
      <c r="U113" s="210"/>
      <c r="V113" s="210"/>
      <c r="W113" s="210"/>
      <c r="X113" s="210"/>
      <c r="Y113" s="210"/>
      <c r="Z113" s="210"/>
      <c r="AA113" s="210"/>
    </row>
    <row r="114" spans="1:27" s="16" customFormat="1" ht="15.75" customHeight="1">
      <c r="A114" s="34">
        <v>800990</v>
      </c>
      <c r="B114" s="34" t="e">
        <f t="shared" si="210"/>
        <v>#N/A</v>
      </c>
      <c r="C114" s="34">
        <v>401010</v>
      </c>
      <c r="D114" s="97" t="s">
        <v>94</v>
      </c>
      <c r="E114" s="33" t="s">
        <v>12</v>
      </c>
      <c r="F114" s="139"/>
      <c r="G114" s="142">
        <f>ROUND(IF(F113,G113/F113*100,0),1)</f>
        <v>0</v>
      </c>
      <c r="H114" s="142">
        <f t="shared" ref="H114" si="212">ROUND(IF(G113,H113/G113*100,0),1)</f>
        <v>0</v>
      </c>
      <c r="I114" s="142">
        <f t="shared" ref="I114" si="213">ROUND(IF(H113,I113/H113*100,0),1)</f>
        <v>0</v>
      </c>
      <c r="J114" s="142">
        <f t="shared" ref="J114" si="214">ROUND(IF(I113,J113/I113*100,0),1)</f>
        <v>0</v>
      </c>
      <c r="K114" s="142">
        <f t="shared" ref="K114" si="215">ROUND(IF(J113,K113/J113*100,0),1)</f>
        <v>0</v>
      </c>
      <c r="L114" s="142">
        <f t="shared" ref="L114" si="216">ROUND(IF(K113,L113/K113*100,0),1)</f>
        <v>0</v>
      </c>
      <c r="N114" s="149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16" customFormat="1">
      <c r="A115" s="34">
        <v>801000</v>
      </c>
      <c r="B115" s="34" t="e">
        <f t="shared" si="210"/>
        <v>#N/A</v>
      </c>
      <c r="C115" s="34">
        <v>403010</v>
      </c>
      <c r="D115" s="55" t="s">
        <v>95</v>
      </c>
      <c r="E115" s="33" t="s">
        <v>12</v>
      </c>
      <c r="F115" s="139"/>
      <c r="G115" s="139"/>
      <c r="H115" s="139"/>
      <c r="I115" s="139"/>
      <c r="J115" s="139"/>
      <c r="K115" s="139"/>
      <c r="L115" s="139"/>
      <c r="M115" s="135"/>
      <c r="N115" s="152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16" customFormat="1">
      <c r="A116" s="34">
        <v>801010</v>
      </c>
      <c r="B116" s="34" t="e">
        <f t="shared" si="210"/>
        <v>#N/A</v>
      </c>
      <c r="C116" s="34">
        <v>404010</v>
      </c>
      <c r="D116" s="100" t="s">
        <v>96</v>
      </c>
      <c r="E116" s="33" t="s">
        <v>12</v>
      </c>
      <c r="F116" s="132"/>
      <c r="G116" s="132"/>
      <c r="H116" s="132"/>
      <c r="I116" s="143">
        <f>I342</f>
        <v>100</v>
      </c>
      <c r="J116" s="143">
        <f t="shared" ref="J116:L116" si="217">J342</f>
        <v>100</v>
      </c>
      <c r="K116" s="143">
        <f t="shared" si="217"/>
        <v>100</v>
      </c>
      <c r="L116" s="143">
        <f t="shared" si="217"/>
        <v>100</v>
      </c>
      <c r="N116" s="153" t="s">
        <v>161</v>
      </c>
      <c r="O116" s="144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16" customFormat="1">
      <c r="A117" s="34">
        <v>801020</v>
      </c>
      <c r="B117" s="34" t="e">
        <f t="shared" si="210"/>
        <v>#N/A</v>
      </c>
      <c r="C117" s="34">
        <v>400020</v>
      </c>
      <c r="D117" s="96" t="s">
        <v>5</v>
      </c>
      <c r="E117" s="79" t="s">
        <v>87</v>
      </c>
      <c r="F117" s="132"/>
      <c r="G117" s="132"/>
      <c r="H117" s="132"/>
      <c r="I117" s="143">
        <f>ROUND(IF(I119,H117/100*I119/100*I120,H117/100*I120),1)</f>
        <v>0</v>
      </c>
      <c r="J117" s="143">
        <f t="shared" ref="J117:L117" si="218">ROUND(IF(J119,I117/100*J119/100*J120,I117/100*J120),1)</f>
        <v>0</v>
      </c>
      <c r="K117" s="143">
        <f t="shared" si="218"/>
        <v>0</v>
      </c>
      <c r="L117" s="143">
        <f t="shared" si="218"/>
        <v>0</v>
      </c>
      <c r="N117" s="149" t="s">
        <v>171</v>
      </c>
      <c r="O117" s="144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16" customFormat="1">
      <c r="A118" s="34">
        <v>801030</v>
      </c>
      <c r="B118" s="34" t="e">
        <f t="shared" si="210"/>
        <v>#N/A</v>
      </c>
      <c r="C118" s="34">
        <v>401020</v>
      </c>
      <c r="D118" s="97" t="s">
        <v>94</v>
      </c>
      <c r="E118" s="33" t="s">
        <v>12</v>
      </c>
      <c r="F118" s="139"/>
      <c r="G118" s="142">
        <f>ROUND(IF(F117,G117/F117*100,0),1)</f>
        <v>0</v>
      </c>
      <c r="H118" s="142">
        <f t="shared" ref="H118" si="219">ROUND(IF(G117,H117/G117*100,0),1)</f>
        <v>0</v>
      </c>
      <c r="I118" s="142">
        <f t="shared" ref="I118" si="220">ROUND(IF(H117,I117/H117*100,0),1)</f>
        <v>0</v>
      </c>
      <c r="J118" s="142">
        <f t="shared" ref="J118" si="221">ROUND(IF(I117,J117/I117*100,0),1)</f>
        <v>0</v>
      </c>
      <c r="K118" s="142">
        <f t="shared" ref="K118" si="222">ROUND(IF(J117,K117/J117*100,0),1)</f>
        <v>0</v>
      </c>
      <c r="L118" s="142">
        <f t="shared" ref="L118" si="223">ROUND(IF(K117,L117/K117*100,0),1)</f>
        <v>0</v>
      </c>
      <c r="N118" s="149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16" customFormat="1">
      <c r="A119" s="34">
        <v>801040</v>
      </c>
      <c r="B119" s="34" t="e">
        <f t="shared" si="210"/>
        <v>#N/A</v>
      </c>
      <c r="C119" s="34">
        <v>403020</v>
      </c>
      <c r="D119" s="55" t="s">
        <v>95</v>
      </c>
      <c r="E119" s="33" t="s">
        <v>12</v>
      </c>
      <c r="F119" s="139"/>
      <c r="G119" s="139"/>
      <c r="H119" s="139"/>
      <c r="I119" s="139"/>
      <c r="J119" s="139"/>
      <c r="K119" s="139"/>
      <c r="L119" s="139"/>
      <c r="N119" s="149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16" customFormat="1">
      <c r="A120" s="34">
        <v>801050</v>
      </c>
      <c r="B120" s="34" t="e">
        <f t="shared" si="210"/>
        <v>#N/A</v>
      </c>
      <c r="C120" s="34">
        <v>404020</v>
      </c>
      <c r="D120" s="100" t="s">
        <v>96</v>
      </c>
      <c r="E120" s="33" t="s">
        <v>12</v>
      </c>
      <c r="F120" s="132"/>
      <c r="G120" s="132"/>
      <c r="H120" s="132"/>
      <c r="I120" s="143">
        <f>I343</f>
        <v>100</v>
      </c>
      <c r="J120" s="143">
        <f t="shared" ref="J120:L120" si="224">J343</f>
        <v>100</v>
      </c>
      <c r="K120" s="143">
        <f t="shared" si="224"/>
        <v>100</v>
      </c>
      <c r="L120" s="143">
        <f t="shared" si="224"/>
        <v>100</v>
      </c>
      <c r="N120" s="153" t="s">
        <v>170</v>
      </c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16" customFormat="1" ht="31.5">
      <c r="A121" s="34">
        <v>801060</v>
      </c>
      <c r="B121" s="34" t="e">
        <f t="shared" si="210"/>
        <v>#N/A</v>
      </c>
      <c r="C121" s="34">
        <v>400030</v>
      </c>
      <c r="D121" s="96" t="s">
        <v>9</v>
      </c>
      <c r="E121" s="79" t="s">
        <v>87</v>
      </c>
      <c r="F121" s="132"/>
      <c r="G121" s="132"/>
      <c r="H121" s="132"/>
      <c r="I121" s="156">
        <f>ROUND(IF(I123,H121/100*I123/100*I124,H121/100*I124),1)</f>
        <v>0</v>
      </c>
      <c r="J121" s="156">
        <f t="shared" ref="J121:L121" si="225">ROUND(IF(J123,I121/100*J123/100*J124,I121/100*J124),1)</f>
        <v>0</v>
      </c>
      <c r="K121" s="156">
        <f t="shared" si="225"/>
        <v>0</v>
      </c>
      <c r="L121" s="156">
        <f t="shared" si="225"/>
        <v>0</v>
      </c>
      <c r="N121" s="149" t="s">
        <v>169</v>
      </c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16" customFormat="1">
      <c r="A122" s="34">
        <v>801070</v>
      </c>
      <c r="B122" s="34" t="e">
        <f t="shared" si="210"/>
        <v>#N/A</v>
      </c>
      <c r="C122" s="34">
        <v>401030</v>
      </c>
      <c r="D122" s="97" t="s">
        <v>94</v>
      </c>
      <c r="E122" s="33" t="s">
        <v>12</v>
      </c>
      <c r="F122" s="139"/>
      <c r="G122" s="157">
        <f>ROUND(IF(F121,G121/F121*100,0),1)</f>
        <v>0</v>
      </c>
      <c r="H122" s="157">
        <f t="shared" ref="H122" si="226">ROUND(IF(G121,H121/G121*100,0),1)</f>
        <v>0</v>
      </c>
      <c r="I122" s="157">
        <f t="shared" ref="I122" si="227">ROUND(IF(H121,I121/H121*100,0),1)</f>
        <v>0</v>
      </c>
      <c r="J122" s="157">
        <f t="shared" ref="J122" si="228">ROUND(IF(I121,J121/I121*100,0),1)</f>
        <v>0</v>
      </c>
      <c r="K122" s="157">
        <f t="shared" ref="K122" si="229">ROUND(IF(J121,K121/J121*100,0),1)</f>
        <v>0</v>
      </c>
      <c r="L122" s="157">
        <f t="shared" ref="L122" si="230">ROUND(IF(K121,L121/K121*100,0),1)</f>
        <v>0</v>
      </c>
      <c r="N122" s="149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16" customFormat="1">
      <c r="A123" s="34">
        <v>801080</v>
      </c>
      <c r="B123" s="34" t="e">
        <f t="shared" si="210"/>
        <v>#N/A</v>
      </c>
      <c r="C123" s="34">
        <v>403030</v>
      </c>
      <c r="D123" s="55" t="s">
        <v>95</v>
      </c>
      <c r="E123" s="33" t="s">
        <v>12</v>
      </c>
      <c r="F123" s="139"/>
      <c r="G123" s="139"/>
      <c r="H123" s="139"/>
      <c r="I123" s="139"/>
      <c r="J123" s="139"/>
      <c r="K123" s="139"/>
      <c r="L123" s="139"/>
      <c r="N123" s="149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16" customFormat="1">
      <c r="A124" s="34">
        <v>801090</v>
      </c>
      <c r="B124" s="34" t="e">
        <f t="shared" si="210"/>
        <v>#N/A</v>
      </c>
      <c r="C124" s="34">
        <v>404030</v>
      </c>
      <c r="D124" s="100" t="s">
        <v>96</v>
      </c>
      <c r="E124" s="33" t="s">
        <v>12</v>
      </c>
      <c r="F124" s="132"/>
      <c r="G124" s="132"/>
      <c r="H124" s="132"/>
      <c r="I124" s="143">
        <f>I344</f>
        <v>100</v>
      </c>
      <c r="J124" s="143">
        <f t="shared" ref="J124:L124" si="231">J344</f>
        <v>100</v>
      </c>
      <c r="K124" s="143">
        <f t="shared" si="231"/>
        <v>100</v>
      </c>
      <c r="L124" s="143">
        <f t="shared" si="231"/>
        <v>100</v>
      </c>
      <c r="N124" s="153" t="s">
        <v>170</v>
      </c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16" customFormat="1" ht="47.25">
      <c r="A125" s="34">
        <v>801100</v>
      </c>
      <c r="B125" s="34" t="e">
        <f t="shared" si="210"/>
        <v>#N/A</v>
      </c>
      <c r="C125" s="34">
        <v>400040</v>
      </c>
      <c r="D125" s="96" t="s">
        <v>80</v>
      </c>
      <c r="E125" s="79" t="s">
        <v>87</v>
      </c>
      <c r="F125" s="132"/>
      <c r="G125" s="132"/>
      <c r="H125" s="132"/>
      <c r="I125" s="143">
        <f>ROUND(IF(I127,H125/100*I127/100*I128,H125/100*I128),1)</f>
        <v>0</v>
      </c>
      <c r="J125" s="143">
        <f t="shared" ref="J125:L125" si="232">ROUND(IF(J127,I125/100*J127/100*J128,I125/100*J128),1)</f>
        <v>0</v>
      </c>
      <c r="K125" s="143">
        <f t="shared" si="232"/>
        <v>0</v>
      </c>
      <c r="L125" s="143">
        <f t="shared" si="232"/>
        <v>0</v>
      </c>
      <c r="N125" s="149" t="s">
        <v>169</v>
      </c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16" customFormat="1">
      <c r="A126" s="34">
        <v>801110</v>
      </c>
      <c r="B126" s="34" t="e">
        <f t="shared" si="210"/>
        <v>#N/A</v>
      </c>
      <c r="C126" s="34">
        <v>401040</v>
      </c>
      <c r="D126" s="97" t="s">
        <v>94</v>
      </c>
      <c r="E126" s="33" t="s">
        <v>12</v>
      </c>
      <c r="F126" s="139"/>
      <c r="G126" s="157">
        <f>ROUND(IF(F125,G125/F125*100,0),1)</f>
        <v>0</v>
      </c>
      <c r="H126" s="157">
        <f t="shared" ref="H126" si="233">ROUND(IF(G125,H125/G125*100,0),1)</f>
        <v>0</v>
      </c>
      <c r="I126" s="157">
        <f>ROUND(IF(H125,I125/H125*100,0),1)</f>
        <v>0</v>
      </c>
      <c r="J126" s="157">
        <f t="shared" ref="J126" si="234">ROUND(IF(I125,J125/I125*100,0),1)</f>
        <v>0</v>
      </c>
      <c r="K126" s="157">
        <f t="shared" ref="K126" si="235">ROUND(IF(J125,K125/J125*100,0),1)</f>
        <v>0</v>
      </c>
      <c r="L126" s="157">
        <f t="shared" ref="L126" si="236">ROUND(IF(K125,L125/K125*100,0),1)</f>
        <v>0</v>
      </c>
      <c r="N126" s="149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16" customFormat="1">
      <c r="A127" s="34">
        <v>801120</v>
      </c>
      <c r="B127" s="34" t="e">
        <f t="shared" si="210"/>
        <v>#N/A</v>
      </c>
      <c r="C127" s="34">
        <v>403040</v>
      </c>
      <c r="D127" s="55" t="s">
        <v>95</v>
      </c>
      <c r="E127" s="33" t="s">
        <v>12</v>
      </c>
      <c r="F127" s="139"/>
      <c r="G127" s="139"/>
      <c r="H127" s="139"/>
      <c r="I127" s="139"/>
      <c r="J127" s="139"/>
      <c r="K127" s="139"/>
      <c r="L127" s="139"/>
      <c r="N127" s="149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16" customFormat="1">
      <c r="A128" s="34">
        <v>801130</v>
      </c>
      <c r="B128" s="34" t="e">
        <f t="shared" si="210"/>
        <v>#N/A</v>
      </c>
      <c r="C128" s="34">
        <v>404040</v>
      </c>
      <c r="D128" s="100" t="s">
        <v>96</v>
      </c>
      <c r="E128" s="33" t="s">
        <v>12</v>
      </c>
      <c r="F128" s="132"/>
      <c r="G128" s="132"/>
      <c r="H128" s="132"/>
      <c r="I128" s="143">
        <f>I345</f>
        <v>100</v>
      </c>
      <c r="J128" s="143">
        <f t="shared" ref="J128:L128" si="237">J345</f>
        <v>100</v>
      </c>
      <c r="K128" s="143">
        <f t="shared" si="237"/>
        <v>100</v>
      </c>
      <c r="L128" s="143">
        <f t="shared" si="237"/>
        <v>100</v>
      </c>
      <c r="N128" s="153" t="s">
        <v>170</v>
      </c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s="16" customFormat="1" ht="31.5">
      <c r="A129" s="34">
        <v>801140</v>
      </c>
      <c r="B129" s="34" t="e">
        <f t="shared" si="210"/>
        <v>#N/A</v>
      </c>
      <c r="C129" s="34">
        <v>400050</v>
      </c>
      <c r="D129" s="96" t="s">
        <v>7</v>
      </c>
      <c r="E129" s="79" t="s">
        <v>87</v>
      </c>
      <c r="F129" s="139"/>
      <c r="G129" s="139"/>
      <c r="H129" s="139"/>
      <c r="I129" s="143">
        <f>ROUND(IF(I131,H129/100*I131/100*I132,H129/100*I132),1)</f>
        <v>0</v>
      </c>
      <c r="J129" s="143">
        <f>ROUND(IF(J131,I129/100*J131/100*J132,I129/100*J132),1)</f>
        <v>0</v>
      </c>
      <c r="K129" s="143">
        <f t="shared" ref="K129" si="238">ROUND(IF(K131,J129/100*K131/100*K132,J129/100*K132),1)</f>
        <v>0</v>
      </c>
      <c r="L129" s="143">
        <f>ROUND(IF(L131,K129/100*L131/100*L132,K129/100*L132),1)</f>
        <v>0</v>
      </c>
      <c r="N129" s="149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s="16" customFormat="1">
      <c r="A130" s="34">
        <v>801150</v>
      </c>
      <c r="B130" s="34" t="e">
        <f t="shared" si="210"/>
        <v>#N/A</v>
      </c>
      <c r="C130" s="34">
        <v>401050</v>
      </c>
      <c r="D130" s="97" t="s">
        <v>94</v>
      </c>
      <c r="E130" s="33" t="s">
        <v>12</v>
      </c>
      <c r="F130" s="139"/>
      <c r="G130" s="157">
        <f>ROUND(IF(F129,G129/F129*100,0),1)</f>
        <v>0</v>
      </c>
      <c r="H130" s="157">
        <f t="shared" ref="H130" si="239">ROUND(IF(G129,H129/G129*100,0),1)</f>
        <v>0</v>
      </c>
      <c r="I130" s="157">
        <f t="shared" ref="I130" si="240">ROUND(IF(H129,I129/H129*100,0),1)</f>
        <v>0</v>
      </c>
      <c r="J130" s="157">
        <f t="shared" ref="J130" si="241">ROUND(IF(I129,J129/I129*100,0),1)</f>
        <v>0</v>
      </c>
      <c r="K130" s="157">
        <f t="shared" ref="K130" si="242">ROUND(IF(J129,K129/J129*100,0),1)</f>
        <v>0</v>
      </c>
      <c r="L130" s="157">
        <f t="shared" ref="L130" si="243">ROUND(IF(K129,L129/K129*100,0),1)</f>
        <v>0</v>
      </c>
      <c r="N130" s="149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s="16" customFormat="1">
      <c r="A131" s="34">
        <v>801160</v>
      </c>
      <c r="B131" s="34" t="e">
        <f t="shared" si="210"/>
        <v>#N/A</v>
      </c>
      <c r="C131" s="34">
        <v>403050</v>
      </c>
      <c r="D131" s="101" t="s">
        <v>164</v>
      </c>
      <c r="E131" s="33" t="s">
        <v>12</v>
      </c>
      <c r="F131" s="139"/>
      <c r="G131" s="139"/>
      <c r="H131" s="139"/>
      <c r="I131" s="139"/>
      <c r="J131" s="139"/>
      <c r="K131" s="139"/>
      <c r="L131" s="139"/>
      <c r="N131" s="149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s="16" customFormat="1">
      <c r="A132" s="34">
        <v>801170</v>
      </c>
      <c r="B132" s="34" t="e">
        <f t="shared" si="210"/>
        <v>#N/A</v>
      </c>
      <c r="C132" s="34">
        <v>404050</v>
      </c>
      <c r="D132" s="100" t="s">
        <v>96</v>
      </c>
      <c r="E132" s="33" t="s">
        <v>12</v>
      </c>
      <c r="F132" s="132"/>
      <c r="G132" s="132"/>
      <c r="H132" s="132"/>
      <c r="I132" s="133">
        <f>I346</f>
        <v>100</v>
      </c>
      <c r="J132" s="133">
        <f t="shared" ref="J132:L132" si="244">J346</f>
        <v>100</v>
      </c>
      <c r="K132" s="133">
        <f t="shared" si="244"/>
        <v>100</v>
      </c>
      <c r="L132" s="133">
        <f t="shared" si="244"/>
        <v>100</v>
      </c>
      <c r="N132" s="153" t="s">
        <v>170</v>
      </c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s="16" customFormat="1" ht="31.5">
      <c r="A133" s="34">
        <v>801180</v>
      </c>
      <c r="B133" s="34" t="e">
        <f t="shared" si="210"/>
        <v>#N/A</v>
      </c>
      <c r="C133" s="34">
        <v>400060</v>
      </c>
      <c r="D133" s="96" t="s">
        <v>8</v>
      </c>
      <c r="E133" s="79" t="s">
        <v>87</v>
      </c>
      <c r="F133" s="139"/>
      <c r="G133" s="139"/>
      <c r="H133" s="139"/>
      <c r="I133" s="139"/>
      <c r="J133" s="139"/>
      <c r="K133" s="139"/>
      <c r="L133" s="139"/>
      <c r="N133" s="149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s="16" customFormat="1">
      <c r="A134" s="34">
        <v>801190</v>
      </c>
      <c r="B134" s="34" t="e">
        <f t="shared" si="210"/>
        <v>#N/A</v>
      </c>
      <c r="C134" s="34">
        <v>401060</v>
      </c>
      <c r="D134" s="97" t="s">
        <v>94</v>
      </c>
      <c r="E134" s="33" t="s">
        <v>12</v>
      </c>
      <c r="F134" s="139"/>
      <c r="G134" s="157">
        <f>ROUND(IF(F133,G133/F133*100,0),1)</f>
        <v>0</v>
      </c>
      <c r="H134" s="157">
        <f t="shared" ref="H134" si="245">ROUND(IF(G133,H133/G133*100,0),1)</f>
        <v>0</v>
      </c>
      <c r="I134" s="157">
        <f t="shared" ref="I134" si="246">ROUND(IF(H133,I133/H133*100,0),1)</f>
        <v>0</v>
      </c>
      <c r="J134" s="157">
        <f t="shared" ref="J134" si="247">ROUND(IF(I133,J133/I133*100,0),1)</f>
        <v>0</v>
      </c>
      <c r="K134" s="157">
        <f t="shared" ref="K134" si="248">ROUND(IF(J133,K133/J133*100,0),1)</f>
        <v>0</v>
      </c>
      <c r="L134" s="157">
        <f t="shared" ref="L134" si="249">ROUND(IF(K133,L133/K133*100,0),1)</f>
        <v>0</v>
      </c>
      <c r="N134" s="149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s="16" customFormat="1" ht="31.5" customHeight="1">
      <c r="A135" s="34">
        <v>801200</v>
      </c>
      <c r="B135" s="34" t="e">
        <f t="shared" si="210"/>
        <v>#N/A</v>
      </c>
      <c r="C135" s="34">
        <v>401061</v>
      </c>
      <c r="D135" s="99" t="s">
        <v>81</v>
      </c>
      <c r="E135" s="79" t="s">
        <v>87</v>
      </c>
      <c r="F135" s="139"/>
      <c r="G135" s="139"/>
      <c r="H135" s="139"/>
      <c r="I135" s="139"/>
      <c r="J135" s="139"/>
      <c r="K135" s="139"/>
      <c r="L135" s="139"/>
      <c r="N135" s="149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s="16" customFormat="1">
      <c r="A136" s="34">
        <v>801210</v>
      </c>
      <c r="B136" s="34" t="e">
        <f t="shared" si="210"/>
        <v>#N/A</v>
      </c>
      <c r="C136" s="34">
        <v>400070</v>
      </c>
      <c r="D136" s="102" t="s">
        <v>6</v>
      </c>
      <c r="E136" s="79" t="s">
        <v>87</v>
      </c>
      <c r="F136" s="139"/>
      <c r="G136" s="139"/>
      <c r="H136" s="139"/>
      <c r="I136" s="158">
        <f>ROUND(IF(I138,H136/100*I138/100*I139,H136/100*I139),1)</f>
        <v>0</v>
      </c>
      <c r="J136" s="158">
        <f t="shared" ref="J136:L136" si="250">ROUND(IF(J138,I136/100*J138/100*J139,I136/100*J139),1)</f>
        <v>0</v>
      </c>
      <c r="K136" s="158">
        <f t="shared" si="250"/>
        <v>0</v>
      </c>
      <c r="L136" s="158">
        <f t="shared" si="250"/>
        <v>0</v>
      </c>
      <c r="N136" s="149" t="s">
        <v>169</v>
      </c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s="16" customFormat="1">
      <c r="A137" s="34">
        <v>801220</v>
      </c>
      <c r="B137" s="34" t="e">
        <f t="shared" si="210"/>
        <v>#N/A</v>
      </c>
      <c r="C137" s="34">
        <v>401070</v>
      </c>
      <c r="D137" s="97" t="s">
        <v>94</v>
      </c>
      <c r="E137" s="33" t="s">
        <v>12</v>
      </c>
      <c r="F137" s="139"/>
      <c r="G137" s="157">
        <f>ROUND(IF(F136,G136/F136*100,0),1)</f>
        <v>0</v>
      </c>
      <c r="H137" s="157">
        <f t="shared" ref="H137" si="251">ROUND(IF(G136,H136/G136*100,0),1)</f>
        <v>0</v>
      </c>
      <c r="I137" s="157">
        <f t="shared" ref="I137" si="252">ROUND(IF(H136,I136/H136*100,0),1)</f>
        <v>0</v>
      </c>
      <c r="J137" s="157">
        <f t="shared" ref="J137" si="253">ROUND(IF(I136,J136/I136*100,0),1)</f>
        <v>0</v>
      </c>
      <c r="K137" s="157">
        <f t="shared" ref="K137" si="254">ROUND(IF(J136,K136/J136*100,0),1)</f>
        <v>0</v>
      </c>
      <c r="L137" s="157">
        <f t="shared" ref="L137" si="255">ROUND(IF(K136,L136/K136*100,0),1)</f>
        <v>0</v>
      </c>
      <c r="N137" s="149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s="16" customFormat="1">
      <c r="A138" s="34">
        <v>801230</v>
      </c>
      <c r="B138" s="34" t="e">
        <f t="shared" si="210"/>
        <v>#N/A</v>
      </c>
      <c r="C138" s="34">
        <v>401170</v>
      </c>
      <c r="D138" s="101" t="s">
        <v>165</v>
      </c>
      <c r="E138" s="33" t="s">
        <v>12</v>
      </c>
      <c r="F138" s="139"/>
      <c r="G138" s="139"/>
      <c r="H138" s="139"/>
      <c r="I138" s="139"/>
      <c r="J138" s="139"/>
      <c r="K138" s="139"/>
      <c r="L138" s="139"/>
      <c r="N138" s="149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s="16" customFormat="1">
      <c r="A139" s="34">
        <v>801240</v>
      </c>
      <c r="B139" s="34" t="e">
        <f t="shared" si="210"/>
        <v>#N/A</v>
      </c>
      <c r="C139" s="34">
        <v>404070</v>
      </c>
      <c r="D139" s="100" t="s">
        <v>96</v>
      </c>
      <c r="E139" s="33" t="s">
        <v>12</v>
      </c>
      <c r="F139" s="132"/>
      <c r="G139" s="132"/>
      <c r="H139" s="132"/>
      <c r="I139" s="143">
        <f>I348</f>
        <v>100</v>
      </c>
      <c r="J139" s="143">
        <f t="shared" ref="J139:L139" si="256">J348</f>
        <v>100</v>
      </c>
      <c r="K139" s="143">
        <f t="shared" si="256"/>
        <v>100</v>
      </c>
      <c r="L139" s="143">
        <f t="shared" si="256"/>
        <v>100</v>
      </c>
      <c r="N139" s="153" t="s">
        <v>170</v>
      </c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s="16" customFormat="1">
      <c r="A140" s="34">
        <v>801250</v>
      </c>
      <c r="B140" s="34" t="e">
        <f t="shared" si="210"/>
        <v>#N/A</v>
      </c>
      <c r="C140" s="34">
        <v>400075</v>
      </c>
      <c r="D140" s="102" t="s">
        <v>159</v>
      </c>
      <c r="E140" s="79" t="s">
        <v>87</v>
      </c>
      <c r="F140" s="139"/>
      <c r="G140" s="139"/>
      <c r="H140" s="139"/>
      <c r="I140" s="143">
        <f>ROUND(IF(I142,H140/100*I142/100*I143,H140/100*I143),1)</f>
        <v>0</v>
      </c>
      <c r="J140" s="143">
        <f>ROUND(IF(J142,I140/100*J142/100*J143,I140/100*J143),1)</f>
        <v>0</v>
      </c>
      <c r="K140" s="143">
        <f t="shared" ref="K140" si="257">ROUND(IF(K142,J140/100*K142/100*K143,J140/100*K143),1)</f>
        <v>0</v>
      </c>
      <c r="L140" s="143">
        <f>ROUND(IF(L142,K140/100*L142/100*L143,K140/100*L143),1)</f>
        <v>0</v>
      </c>
      <c r="N140" s="149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s="16" customFormat="1">
      <c r="A141" s="34">
        <v>801260</v>
      </c>
      <c r="B141" s="34" t="e">
        <f t="shared" si="210"/>
        <v>#N/A</v>
      </c>
      <c r="C141" s="34">
        <v>401075</v>
      </c>
      <c r="D141" s="97" t="s">
        <v>94</v>
      </c>
      <c r="E141" s="33" t="s">
        <v>12</v>
      </c>
      <c r="F141" s="139"/>
      <c r="G141" s="157">
        <f>ROUND(IF(F140,G140/F140*100,0),1)</f>
        <v>0</v>
      </c>
      <c r="H141" s="157">
        <f t="shared" ref="H141" si="258">ROUND(IF(G140,H140/G140*100,0),1)</f>
        <v>0</v>
      </c>
      <c r="I141" s="157">
        <f t="shared" ref="I141" si="259">ROUND(IF(H140,I140/H140*100,0),1)</f>
        <v>0</v>
      </c>
      <c r="J141" s="157">
        <f t="shared" ref="J141" si="260">ROUND(IF(I140,J140/I140*100,0),1)</f>
        <v>0</v>
      </c>
      <c r="K141" s="157">
        <f t="shared" ref="K141" si="261">ROUND(IF(J140,K140/J140*100,0),1)</f>
        <v>0</v>
      </c>
      <c r="L141" s="157">
        <f t="shared" ref="L141" si="262">ROUND(IF(K140,L140/K140*100,0),1)</f>
        <v>0</v>
      </c>
      <c r="N141" s="149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s="16" customFormat="1">
      <c r="A142" s="34">
        <v>801270</v>
      </c>
      <c r="B142" s="34" t="e">
        <f t="shared" si="210"/>
        <v>#N/A</v>
      </c>
      <c r="C142" s="34">
        <v>401175</v>
      </c>
      <c r="D142" s="101" t="s">
        <v>165</v>
      </c>
      <c r="E142" s="33" t="s">
        <v>12</v>
      </c>
      <c r="F142" s="139"/>
      <c r="G142" s="139"/>
      <c r="H142" s="139"/>
      <c r="I142" s="139"/>
      <c r="J142" s="139"/>
      <c r="K142" s="139"/>
      <c r="L142" s="139"/>
      <c r="N142" s="149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1:27" s="16" customFormat="1">
      <c r="A143" s="34">
        <v>801280</v>
      </c>
      <c r="B143" s="34" t="e">
        <f t="shared" si="210"/>
        <v>#N/A</v>
      </c>
      <c r="C143" s="34">
        <v>404075</v>
      </c>
      <c r="D143" s="100" t="s">
        <v>96</v>
      </c>
      <c r="E143" s="33" t="s">
        <v>12</v>
      </c>
      <c r="F143" s="132"/>
      <c r="G143" s="132"/>
      <c r="H143" s="132"/>
      <c r="I143" s="143">
        <f>I349</f>
        <v>100</v>
      </c>
      <c r="J143" s="143">
        <f t="shared" ref="J143:L143" si="263">J349</f>
        <v>100</v>
      </c>
      <c r="K143" s="143">
        <f t="shared" si="263"/>
        <v>100</v>
      </c>
      <c r="L143" s="143">
        <f t="shared" si="263"/>
        <v>100</v>
      </c>
      <c r="N143" s="153" t="s">
        <v>170</v>
      </c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1:27" s="16" customFormat="1">
      <c r="A144" s="34">
        <v>801290</v>
      </c>
      <c r="B144" s="34" t="e">
        <f t="shared" si="210"/>
        <v>#N/A</v>
      </c>
      <c r="C144" s="34">
        <v>400080</v>
      </c>
      <c r="D144" s="96" t="s">
        <v>82</v>
      </c>
      <c r="E144" s="79" t="s">
        <v>87</v>
      </c>
      <c r="F144" s="132"/>
      <c r="G144" s="132"/>
      <c r="H144" s="132"/>
      <c r="I144" s="143">
        <f>ROUND(IF(I146,H144/100*I146/100*I147,H144/100*I147),1)</f>
        <v>0</v>
      </c>
      <c r="J144" s="143">
        <f t="shared" ref="J144:L144" si="264">ROUND(IF(J146,I144/100*J146/100*J147,I144/100*J147),1)</f>
        <v>0</v>
      </c>
      <c r="K144" s="143">
        <f t="shared" si="264"/>
        <v>0</v>
      </c>
      <c r="L144" s="143">
        <f t="shared" si="264"/>
        <v>0</v>
      </c>
      <c r="N144" s="149" t="s">
        <v>169</v>
      </c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1:27" s="16" customFormat="1">
      <c r="A145" s="34">
        <v>801300</v>
      </c>
      <c r="B145" s="34" t="e">
        <f t="shared" si="210"/>
        <v>#N/A</v>
      </c>
      <c r="C145" s="34">
        <v>401080</v>
      </c>
      <c r="D145" s="97" t="s">
        <v>94</v>
      </c>
      <c r="E145" s="33" t="s">
        <v>12</v>
      </c>
      <c r="F145" s="132"/>
      <c r="G145" s="157">
        <f>ROUND(IF(F144,G144/F144*100,0),1)</f>
        <v>0</v>
      </c>
      <c r="H145" s="157">
        <f t="shared" ref="H145" si="265">ROUND(IF(G144,H144/G144*100,0),1)</f>
        <v>0</v>
      </c>
      <c r="I145" s="157">
        <f t="shared" ref="I145" si="266">ROUND(IF(H144,I144/H144*100,0),1)</f>
        <v>0</v>
      </c>
      <c r="J145" s="157">
        <f t="shared" ref="J145" si="267">ROUND(IF(I144,J144/I144*100,0),1)</f>
        <v>0</v>
      </c>
      <c r="K145" s="157">
        <f t="shared" ref="K145" si="268">ROUND(IF(J144,K144/J144*100,0),1)</f>
        <v>0</v>
      </c>
      <c r="L145" s="157">
        <f t="shared" ref="L145" si="269">ROUND(IF(K144,L144/K144*100,0),1)</f>
        <v>0</v>
      </c>
      <c r="N145" s="149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1:27" s="16" customFormat="1" ht="31.5">
      <c r="A146" s="34">
        <v>801310</v>
      </c>
      <c r="B146" s="34" t="e">
        <f t="shared" si="210"/>
        <v>#N/A</v>
      </c>
      <c r="C146" s="34">
        <v>401180</v>
      </c>
      <c r="D146" s="58" t="s">
        <v>166</v>
      </c>
      <c r="E146" s="33" t="s">
        <v>12</v>
      </c>
      <c r="F146" s="139"/>
      <c r="G146" s="139"/>
      <c r="H146" s="139"/>
      <c r="I146" s="139"/>
      <c r="J146" s="139"/>
      <c r="K146" s="139"/>
      <c r="L146" s="139"/>
      <c r="N146" s="149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1:27" s="16" customFormat="1">
      <c r="A147" s="34">
        <v>801320</v>
      </c>
      <c r="B147" s="34" t="e">
        <f t="shared" si="210"/>
        <v>#N/A</v>
      </c>
      <c r="C147" s="34">
        <v>404080</v>
      </c>
      <c r="D147" s="100" t="s">
        <v>97</v>
      </c>
      <c r="E147" s="33" t="s">
        <v>12</v>
      </c>
      <c r="F147" s="132"/>
      <c r="G147" s="132"/>
      <c r="H147" s="141"/>
      <c r="I147" s="133">
        <f>I350</f>
        <v>100</v>
      </c>
      <c r="J147" s="133">
        <f t="shared" ref="J147:L147" si="270">J350</f>
        <v>100</v>
      </c>
      <c r="K147" s="133">
        <f t="shared" si="270"/>
        <v>100</v>
      </c>
      <c r="L147" s="133">
        <f t="shared" si="270"/>
        <v>100</v>
      </c>
      <c r="N147" s="153" t="s">
        <v>170</v>
      </c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1:27" s="16" customFormat="1">
      <c r="A148" s="34">
        <v>801330</v>
      </c>
      <c r="B148" s="34" t="e">
        <f t="shared" si="210"/>
        <v>#N/A</v>
      </c>
      <c r="C148" s="34">
        <v>400090</v>
      </c>
      <c r="D148" s="102" t="s">
        <v>83</v>
      </c>
      <c r="E148" s="79" t="s">
        <v>87</v>
      </c>
      <c r="F148" s="139"/>
      <c r="G148" s="139"/>
      <c r="H148" s="139"/>
      <c r="I148" s="158">
        <f>ROUND(IF(I150,H148/100*I150/100*I151,H148/100*I151),1)</f>
        <v>0</v>
      </c>
      <c r="J148" s="158">
        <f t="shared" ref="J148:K148" si="271">ROUND(IF(J150,I148/100*J150/100*J151,I148/100*J151),1)</f>
        <v>0</v>
      </c>
      <c r="K148" s="158">
        <f t="shared" si="271"/>
        <v>0</v>
      </c>
      <c r="L148" s="158">
        <f>ROUND(IF(L150,K148/100*L150/100*L151,K148/100*L151),1)</f>
        <v>0</v>
      </c>
      <c r="N148" s="149" t="s">
        <v>169</v>
      </c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1:27" s="16" customFormat="1">
      <c r="A149" s="34">
        <v>801340</v>
      </c>
      <c r="B149" s="34" t="e">
        <f t="shared" si="210"/>
        <v>#N/A</v>
      </c>
      <c r="C149" s="34">
        <v>401090</v>
      </c>
      <c r="D149" s="97" t="s">
        <v>94</v>
      </c>
      <c r="E149" s="33" t="s">
        <v>12</v>
      </c>
      <c r="F149" s="132"/>
      <c r="G149" s="157">
        <f>ROUND(IF(F148,G148/F148*100,0),1)</f>
        <v>0</v>
      </c>
      <c r="H149" s="157">
        <f t="shared" ref="H149" si="272">ROUND(IF(G148,H148/G148*100,0),1)</f>
        <v>0</v>
      </c>
      <c r="I149" s="157">
        <f t="shared" ref="I149" si="273">ROUND(IF(H148,I148/H148*100,0),1)</f>
        <v>0</v>
      </c>
      <c r="J149" s="157">
        <f t="shared" ref="J149" si="274">ROUND(IF(I148,J148/I148*100,0),1)</f>
        <v>0</v>
      </c>
      <c r="K149" s="157">
        <f t="shared" ref="K149" si="275">ROUND(IF(J148,K148/J148*100,0),1)</f>
        <v>0</v>
      </c>
      <c r="L149" s="157">
        <f t="shared" ref="L149" si="276">ROUND(IF(K148,L148/K148*100,0),1)</f>
        <v>0</v>
      </c>
      <c r="N149" s="149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1:27" s="16" customFormat="1">
      <c r="A150" s="34">
        <v>801350</v>
      </c>
      <c r="B150" s="34" t="e">
        <f t="shared" si="210"/>
        <v>#N/A</v>
      </c>
      <c r="C150" s="34">
        <v>403090</v>
      </c>
      <c r="D150" s="55" t="s">
        <v>95</v>
      </c>
      <c r="E150" s="33" t="s">
        <v>12</v>
      </c>
      <c r="F150" s="139"/>
      <c r="G150" s="139"/>
      <c r="H150" s="139"/>
      <c r="I150" s="139"/>
      <c r="J150" s="139"/>
      <c r="K150" s="139"/>
      <c r="L150" s="139"/>
      <c r="N150" s="149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1:27" s="16" customFormat="1">
      <c r="A151" s="34">
        <v>801360</v>
      </c>
      <c r="B151" s="34" t="e">
        <f t="shared" si="210"/>
        <v>#N/A</v>
      </c>
      <c r="C151" s="34">
        <v>404090</v>
      </c>
      <c r="D151" s="100" t="s">
        <v>96</v>
      </c>
      <c r="E151" s="33" t="s">
        <v>12</v>
      </c>
      <c r="F151" s="132"/>
      <c r="G151" s="132"/>
      <c r="H151" s="141"/>
      <c r="I151" s="133">
        <f>I351</f>
        <v>100</v>
      </c>
      <c r="J151" s="133">
        <f t="shared" ref="J151:L151" si="277">J351</f>
        <v>100</v>
      </c>
      <c r="K151" s="133">
        <f t="shared" si="277"/>
        <v>100</v>
      </c>
      <c r="L151" s="133">
        <f t="shared" si="277"/>
        <v>100</v>
      </c>
      <c r="N151" s="153" t="s">
        <v>170</v>
      </c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1:27" s="16" customFormat="1">
      <c r="A152" s="34">
        <v>801370</v>
      </c>
      <c r="B152" s="34" t="e">
        <f t="shared" si="210"/>
        <v>#N/A</v>
      </c>
      <c r="C152" s="34">
        <v>500000</v>
      </c>
      <c r="D152" s="103" t="s">
        <v>86</v>
      </c>
      <c r="E152" s="79" t="s">
        <v>87</v>
      </c>
      <c r="F152" s="139">
        <f>ROUND(SUM(F155,F157,F159,F161,F163,F165,F167,F169,F171,F173),1)</f>
        <v>0</v>
      </c>
      <c r="G152" s="139">
        <f t="shared" ref="G152:L152" si="278">ROUND(SUM(G155,G157,G159,G161,G163,G165,G167,G169,G171,G173),1)</f>
        <v>0</v>
      </c>
      <c r="H152" s="139">
        <f t="shared" si="278"/>
        <v>0</v>
      </c>
      <c r="I152" s="139">
        <f t="shared" si="278"/>
        <v>0</v>
      </c>
      <c r="J152" s="139">
        <f t="shared" si="278"/>
        <v>0</v>
      </c>
      <c r="K152" s="139">
        <f t="shared" si="278"/>
        <v>0</v>
      </c>
      <c r="L152" s="139">
        <f t="shared" si="278"/>
        <v>0</v>
      </c>
      <c r="N152" s="149" t="s">
        <v>173</v>
      </c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1:27" s="16" customFormat="1">
      <c r="A153" s="34">
        <v>801380</v>
      </c>
      <c r="B153" s="34" t="e">
        <f t="shared" si="210"/>
        <v>#N/A</v>
      </c>
      <c r="C153" s="34">
        <v>501000</v>
      </c>
      <c r="D153" s="104" t="s">
        <v>94</v>
      </c>
      <c r="E153" s="33" t="s">
        <v>12</v>
      </c>
      <c r="F153" s="132"/>
      <c r="G153" s="157">
        <f>ROUND(IF(F152,G152/F152*100,0),1)</f>
        <v>0</v>
      </c>
      <c r="H153" s="157">
        <f t="shared" ref="H153" si="279">ROUND(IF(G152,H152/G152*100,0),1)</f>
        <v>0</v>
      </c>
      <c r="I153" s="157">
        <f t="shared" ref="I153" si="280">ROUND(IF(H152,I152/H152*100,0),1)</f>
        <v>0</v>
      </c>
      <c r="J153" s="157">
        <f t="shared" ref="J153" si="281">ROUND(IF(I152,J152/I152*100,0),1)</f>
        <v>0</v>
      </c>
      <c r="K153" s="157">
        <f t="shared" ref="K153" si="282">ROUND(IF(J152,K152/J152*100,0),1)</f>
        <v>0</v>
      </c>
      <c r="L153" s="157">
        <f t="shared" ref="L153" si="283">ROUND(IF(K152,L152/K152*100,0),1)</f>
        <v>0</v>
      </c>
      <c r="M153" s="23"/>
      <c r="N153" s="149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1:27" s="16" customFormat="1" ht="63">
      <c r="A154" s="34">
        <v>801390</v>
      </c>
      <c r="B154" s="34"/>
      <c r="C154" s="34"/>
      <c r="D154" s="105" t="s">
        <v>106</v>
      </c>
      <c r="E154" s="79" t="s">
        <v>87</v>
      </c>
      <c r="F154" s="157">
        <f t="shared" ref="F154:L154" si="284">ROUND(SUM(F155,F157,F159,F161,F163,F165,F167,F169,F171,F173),1)</f>
        <v>0</v>
      </c>
      <c r="G154" s="157">
        <f t="shared" si="284"/>
        <v>0</v>
      </c>
      <c r="H154" s="157">
        <f t="shared" si="284"/>
        <v>0</v>
      </c>
      <c r="I154" s="157">
        <f t="shared" si="284"/>
        <v>0</v>
      </c>
      <c r="J154" s="157">
        <f t="shared" si="284"/>
        <v>0</v>
      </c>
      <c r="K154" s="157">
        <f t="shared" si="284"/>
        <v>0</v>
      </c>
      <c r="L154" s="157">
        <f t="shared" si="284"/>
        <v>0</v>
      </c>
      <c r="M154" s="23"/>
      <c r="N154" s="150" t="s">
        <v>115</v>
      </c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1:27" s="16" customFormat="1" ht="15.75" customHeight="1">
      <c r="A155" s="34">
        <v>801400</v>
      </c>
      <c r="B155" s="34" t="e">
        <f t="shared" si="210"/>
        <v>#N/A</v>
      </c>
      <c r="C155" s="34">
        <v>500010</v>
      </c>
      <c r="D155" s="103" t="s">
        <v>4</v>
      </c>
      <c r="E155" s="79" t="s">
        <v>87</v>
      </c>
      <c r="F155" s="139"/>
      <c r="G155" s="139"/>
      <c r="H155" s="139"/>
      <c r="I155" s="139"/>
      <c r="J155" s="139"/>
      <c r="K155" s="139"/>
      <c r="L155" s="139"/>
      <c r="M155" s="23"/>
      <c r="N155" s="149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1:27" s="16" customFormat="1" ht="15.75" customHeight="1">
      <c r="A156" s="34">
        <v>801410</v>
      </c>
      <c r="B156" s="34" t="e">
        <f t="shared" si="210"/>
        <v>#N/A</v>
      </c>
      <c r="C156" s="34">
        <v>501010</v>
      </c>
      <c r="D156" s="104" t="s">
        <v>94</v>
      </c>
      <c r="E156" s="33" t="s">
        <v>12</v>
      </c>
      <c r="F156" s="132"/>
      <c r="G156" s="157">
        <f>ROUND(IF(F155,G155/F155*100,0),1)</f>
        <v>0</v>
      </c>
      <c r="H156" s="157">
        <f t="shared" ref="H156" si="285">ROUND(IF(G155,H155/G155*100,0),1)</f>
        <v>0</v>
      </c>
      <c r="I156" s="157">
        <f t="shared" ref="I156" si="286">ROUND(IF(H155,I155/H155*100,0),1)</f>
        <v>0</v>
      </c>
      <c r="J156" s="157">
        <f t="shared" ref="J156" si="287">ROUND(IF(I155,J155/I155*100,0),1)</f>
        <v>0</v>
      </c>
      <c r="K156" s="157">
        <f t="shared" ref="K156" si="288">ROUND(IF(J155,K155/J155*100,0),1)</f>
        <v>0</v>
      </c>
      <c r="L156" s="157">
        <f t="shared" ref="L156" si="289">ROUND(IF(K155,L155/K155*100,0),1)</f>
        <v>0</v>
      </c>
      <c r="M156" s="23"/>
      <c r="N156" s="149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1:27" s="16" customFormat="1" ht="15.75" customHeight="1">
      <c r="A157" s="34">
        <v>801420</v>
      </c>
      <c r="B157" s="34" t="e">
        <f t="shared" si="210"/>
        <v>#N/A</v>
      </c>
      <c r="C157" s="34">
        <v>500020</v>
      </c>
      <c r="D157" s="103" t="s">
        <v>5</v>
      </c>
      <c r="E157" s="79" t="s">
        <v>87</v>
      </c>
      <c r="F157" s="139"/>
      <c r="G157" s="139"/>
      <c r="H157" s="139"/>
      <c r="I157" s="139"/>
      <c r="J157" s="139"/>
      <c r="K157" s="139"/>
      <c r="L157" s="139"/>
      <c r="M157" s="23"/>
      <c r="N157" s="149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1:27" s="16" customFormat="1" ht="15.75" customHeight="1">
      <c r="A158" s="34">
        <v>801430</v>
      </c>
      <c r="B158" s="34" t="e">
        <f t="shared" si="210"/>
        <v>#N/A</v>
      </c>
      <c r="C158" s="34">
        <v>501020</v>
      </c>
      <c r="D158" s="104" t="s">
        <v>94</v>
      </c>
      <c r="E158" s="33" t="s">
        <v>12</v>
      </c>
      <c r="F158" s="132"/>
      <c r="G158" s="157">
        <f>ROUND(IF(F157,G157/F157*100,0),1)</f>
        <v>0</v>
      </c>
      <c r="H158" s="157">
        <f t="shared" ref="H158" si="290">ROUND(IF(G157,H157/G157*100,0),1)</f>
        <v>0</v>
      </c>
      <c r="I158" s="157">
        <f t="shared" ref="I158" si="291">ROUND(IF(H157,I157/H157*100,0),1)</f>
        <v>0</v>
      </c>
      <c r="J158" s="157">
        <f t="shared" ref="J158" si="292">ROUND(IF(I157,J157/I157*100,0),1)</f>
        <v>0</v>
      </c>
      <c r="K158" s="157">
        <f t="shared" ref="K158" si="293">ROUND(IF(J157,K157/J157*100,0),1)</f>
        <v>0</v>
      </c>
      <c r="L158" s="157">
        <f t="shared" ref="L158" si="294">ROUND(IF(K157,L157/K157*100,0),1)</f>
        <v>0</v>
      </c>
      <c r="N158" s="149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1:27" s="16" customFormat="1" ht="31.5">
      <c r="A159" s="34">
        <v>801440</v>
      </c>
      <c r="B159" s="34" t="e">
        <f t="shared" si="210"/>
        <v>#N/A</v>
      </c>
      <c r="C159" s="34">
        <v>500030</v>
      </c>
      <c r="D159" s="103" t="s">
        <v>9</v>
      </c>
      <c r="E159" s="79" t="s">
        <v>87</v>
      </c>
      <c r="F159" s="139"/>
      <c r="G159" s="139"/>
      <c r="H159" s="139"/>
      <c r="I159" s="139"/>
      <c r="J159" s="139"/>
      <c r="K159" s="139"/>
      <c r="L159" s="139"/>
      <c r="N159" s="149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1:27" s="16" customFormat="1">
      <c r="A160" s="34">
        <v>801450</v>
      </c>
      <c r="B160" s="34" t="e">
        <f t="shared" si="210"/>
        <v>#N/A</v>
      </c>
      <c r="C160" s="34">
        <v>501030</v>
      </c>
      <c r="D160" s="104" t="s">
        <v>94</v>
      </c>
      <c r="E160" s="33" t="s">
        <v>12</v>
      </c>
      <c r="F160" s="139"/>
      <c r="G160" s="157">
        <f>ROUND(IF(F159,G159/F159*100,0),1)</f>
        <v>0</v>
      </c>
      <c r="H160" s="157">
        <f t="shared" ref="H160" si="295">ROUND(IF(G159,H159/G159*100,0),1)</f>
        <v>0</v>
      </c>
      <c r="I160" s="157">
        <f t="shared" ref="I160" si="296">ROUND(IF(H159,I159/H159*100,0),1)</f>
        <v>0</v>
      </c>
      <c r="J160" s="157">
        <f t="shared" ref="J160" si="297">ROUND(IF(I159,J159/I159*100,0),1)</f>
        <v>0</v>
      </c>
      <c r="K160" s="157">
        <f t="shared" ref="K160" si="298">ROUND(IF(J159,K159/J159*100,0),1)</f>
        <v>0</v>
      </c>
      <c r="L160" s="157">
        <f t="shared" ref="L160" si="299">ROUND(IF(K159,L159/K159*100,0),1)</f>
        <v>0</v>
      </c>
      <c r="N160" s="149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1:27" s="16" customFormat="1" ht="47.25">
      <c r="A161" s="34">
        <v>801460</v>
      </c>
      <c r="B161" s="34" t="e">
        <f t="shared" si="210"/>
        <v>#N/A</v>
      </c>
      <c r="C161" s="34">
        <v>500040</v>
      </c>
      <c r="D161" s="103" t="s">
        <v>80</v>
      </c>
      <c r="E161" s="79" t="s">
        <v>87</v>
      </c>
      <c r="F161" s="139"/>
      <c r="G161" s="139"/>
      <c r="H161" s="139"/>
      <c r="I161" s="139"/>
      <c r="J161" s="139"/>
      <c r="K161" s="139"/>
      <c r="L161" s="139"/>
      <c r="N161" s="149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1:27" s="16" customFormat="1">
      <c r="A162" s="34">
        <v>801470</v>
      </c>
      <c r="B162" s="34" t="e">
        <f t="shared" si="210"/>
        <v>#N/A</v>
      </c>
      <c r="C162" s="34">
        <v>501040</v>
      </c>
      <c r="D162" s="104" t="s">
        <v>94</v>
      </c>
      <c r="E162" s="33" t="s">
        <v>12</v>
      </c>
      <c r="F162" s="139"/>
      <c r="G162" s="157">
        <f>ROUND(IF(F161,G161/F161*100,0),1)</f>
        <v>0</v>
      </c>
      <c r="H162" s="157">
        <f t="shared" ref="H162" si="300">ROUND(IF(G161,H161/G161*100,0),1)</f>
        <v>0</v>
      </c>
      <c r="I162" s="157">
        <f t="shared" ref="I162" si="301">ROUND(IF(H161,I161/H161*100,0),1)</f>
        <v>0</v>
      </c>
      <c r="J162" s="157">
        <f t="shared" ref="J162" si="302">ROUND(IF(I161,J161/I161*100,0),1)</f>
        <v>0</v>
      </c>
      <c r="K162" s="157">
        <f t="shared" ref="K162" si="303">ROUND(IF(J161,K161/J161*100,0),1)</f>
        <v>0</v>
      </c>
      <c r="L162" s="157">
        <f t="shared" ref="L162" si="304">ROUND(IF(K161,L161/K161*100,0),1)</f>
        <v>0</v>
      </c>
      <c r="N162" s="149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1:27" s="16" customFormat="1" ht="31.5">
      <c r="A163" s="34">
        <v>801480</v>
      </c>
      <c r="B163" s="34" t="e">
        <f t="shared" si="210"/>
        <v>#N/A</v>
      </c>
      <c r="C163" s="34">
        <v>500050</v>
      </c>
      <c r="D163" s="103" t="s">
        <v>7</v>
      </c>
      <c r="E163" s="79" t="s">
        <v>87</v>
      </c>
      <c r="F163" s="139"/>
      <c r="G163" s="139"/>
      <c r="H163" s="139"/>
      <c r="I163" s="139"/>
      <c r="J163" s="139"/>
      <c r="K163" s="139"/>
      <c r="L163" s="139"/>
      <c r="N163" s="149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1:27" s="16" customFormat="1">
      <c r="A164" s="34">
        <v>801490</v>
      </c>
      <c r="B164" s="34" t="e">
        <f t="shared" si="210"/>
        <v>#N/A</v>
      </c>
      <c r="C164" s="34">
        <v>501050</v>
      </c>
      <c r="D164" s="106" t="s">
        <v>94</v>
      </c>
      <c r="E164" s="33" t="s">
        <v>12</v>
      </c>
      <c r="F164" s="139"/>
      <c r="G164" s="157">
        <f>ROUND(IF(F163,G163/F163*100,0),1)</f>
        <v>0</v>
      </c>
      <c r="H164" s="157">
        <f t="shared" ref="H164" si="305">ROUND(IF(G163,H163/G163*100,0),1)</f>
        <v>0</v>
      </c>
      <c r="I164" s="157">
        <f t="shared" ref="I164" si="306">ROUND(IF(H163,I163/H163*100,0),1)</f>
        <v>0</v>
      </c>
      <c r="J164" s="157">
        <f t="shared" ref="J164" si="307">ROUND(IF(I163,J163/I163*100,0),1)</f>
        <v>0</v>
      </c>
      <c r="K164" s="157">
        <f t="shared" ref="K164" si="308">ROUND(IF(J163,K163/J163*100,0),1)</f>
        <v>0</v>
      </c>
      <c r="L164" s="157">
        <f t="shared" ref="L164" si="309">ROUND(IF(K163,L163/K163*100,0),1)</f>
        <v>0</v>
      </c>
      <c r="N164" s="149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1:27" s="16" customFormat="1" ht="31.5">
      <c r="A165" s="34">
        <v>801500</v>
      </c>
      <c r="B165" s="34" t="e">
        <f t="shared" si="210"/>
        <v>#N/A</v>
      </c>
      <c r="C165" s="34">
        <v>500060</v>
      </c>
      <c r="D165" s="103" t="s">
        <v>8</v>
      </c>
      <c r="E165" s="79" t="s">
        <v>87</v>
      </c>
      <c r="F165" s="139"/>
      <c r="G165" s="139"/>
      <c r="H165" s="139"/>
      <c r="I165" s="139"/>
      <c r="J165" s="139"/>
      <c r="K165" s="139"/>
      <c r="L165" s="139"/>
      <c r="N165" s="149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1:27" s="16" customFormat="1">
      <c r="A166" s="34">
        <v>801510</v>
      </c>
      <c r="B166" s="34" t="e">
        <f t="shared" si="210"/>
        <v>#N/A</v>
      </c>
      <c r="C166" s="34">
        <v>501060</v>
      </c>
      <c r="D166" s="104" t="s">
        <v>94</v>
      </c>
      <c r="E166" s="33" t="s">
        <v>12</v>
      </c>
      <c r="F166" s="139"/>
      <c r="G166" s="157">
        <f>ROUND(IF(F165,G165/F165*100,0),1)</f>
        <v>0</v>
      </c>
      <c r="H166" s="157">
        <f t="shared" ref="H166" si="310">ROUND(IF(G165,H165/G165*100,0),1)</f>
        <v>0</v>
      </c>
      <c r="I166" s="157">
        <f t="shared" ref="I166" si="311">ROUND(IF(H165,I165/H165*100,0),1)</f>
        <v>0</v>
      </c>
      <c r="J166" s="157">
        <f t="shared" ref="J166" si="312">ROUND(IF(I165,J165/I165*100,0),1)</f>
        <v>0</v>
      </c>
      <c r="K166" s="157">
        <f t="shared" ref="K166" si="313">ROUND(IF(J165,K165/J165*100,0),1)</f>
        <v>0</v>
      </c>
      <c r="L166" s="157">
        <f t="shared" ref="L166" si="314">ROUND(IF(K165,L165/K165*100,0),1)</f>
        <v>0</v>
      </c>
      <c r="N166" s="149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1:27" s="16" customFormat="1">
      <c r="A167" s="34">
        <v>801520</v>
      </c>
      <c r="B167" s="34" t="e">
        <f t="shared" si="210"/>
        <v>#N/A</v>
      </c>
      <c r="C167" s="34">
        <v>500070</v>
      </c>
      <c r="D167" s="103" t="s">
        <v>6</v>
      </c>
      <c r="E167" s="79" t="s">
        <v>87</v>
      </c>
      <c r="F167" s="139"/>
      <c r="G167" s="139"/>
      <c r="H167" s="139"/>
      <c r="I167" s="139"/>
      <c r="J167" s="139"/>
      <c r="K167" s="139"/>
      <c r="L167" s="139"/>
      <c r="N167" s="149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1:27" s="16" customFormat="1">
      <c r="A168" s="34">
        <v>801530</v>
      </c>
      <c r="B168" s="34" t="e">
        <f t="shared" si="210"/>
        <v>#N/A</v>
      </c>
      <c r="C168" s="34">
        <v>501070</v>
      </c>
      <c r="D168" s="104" t="s">
        <v>94</v>
      </c>
      <c r="E168" s="33" t="s">
        <v>12</v>
      </c>
      <c r="F168" s="139"/>
      <c r="G168" s="157">
        <f>ROUND(IF(F167,G167/F167*100,0),1)</f>
        <v>0</v>
      </c>
      <c r="H168" s="157">
        <f t="shared" ref="H168" si="315">ROUND(IF(G167,H167/G167*100,0),1)</f>
        <v>0</v>
      </c>
      <c r="I168" s="157">
        <f t="shared" ref="I168" si="316">ROUND(IF(H167,I167/H167*100,0),1)</f>
        <v>0</v>
      </c>
      <c r="J168" s="157">
        <f t="shared" ref="J168" si="317">ROUND(IF(I167,J167/I167*100,0),1)</f>
        <v>0</v>
      </c>
      <c r="K168" s="157">
        <f t="shared" ref="K168" si="318">ROUND(IF(J167,K167/J167*100,0),1)</f>
        <v>0</v>
      </c>
      <c r="L168" s="157">
        <f t="shared" ref="L168" si="319">ROUND(IF(K167,L167/K167*100,0),1)</f>
        <v>0</v>
      </c>
      <c r="N168" s="149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1:27" s="16" customFormat="1">
      <c r="A169" s="34">
        <v>801540</v>
      </c>
      <c r="B169" s="34" t="e">
        <f t="shared" si="210"/>
        <v>#N/A</v>
      </c>
      <c r="C169" s="34">
        <v>500075</v>
      </c>
      <c r="D169" s="103" t="s">
        <v>159</v>
      </c>
      <c r="E169" s="79" t="s">
        <v>87</v>
      </c>
      <c r="F169" s="139"/>
      <c r="G169" s="139"/>
      <c r="H169" s="139"/>
      <c r="I169" s="139"/>
      <c r="J169" s="139"/>
      <c r="K169" s="139"/>
      <c r="L169" s="139"/>
      <c r="N169" s="149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1:27" s="16" customFormat="1">
      <c r="A170" s="34">
        <v>801550</v>
      </c>
      <c r="B170" s="34" t="e">
        <f t="shared" si="210"/>
        <v>#N/A</v>
      </c>
      <c r="C170" s="34">
        <v>501075</v>
      </c>
      <c r="D170" s="104" t="s">
        <v>94</v>
      </c>
      <c r="E170" s="33" t="s">
        <v>12</v>
      </c>
      <c r="F170" s="139"/>
      <c r="G170" s="157">
        <f>ROUND(IF(F169,G169/F169*100,0),1)</f>
        <v>0</v>
      </c>
      <c r="H170" s="157">
        <f t="shared" ref="H170" si="320">ROUND(IF(G169,H169/G169*100,0),1)</f>
        <v>0</v>
      </c>
      <c r="I170" s="157">
        <f t="shared" ref="I170" si="321">ROUND(IF(H169,I169/H169*100,0),1)</f>
        <v>0</v>
      </c>
      <c r="J170" s="157">
        <f t="shared" ref="J170" si="322">ROUND(IF(I169,J169/I169*100,0),1)</f>
        <v>0</v>
      </c>
      <c r="K170" s="157">
        <f t="shared" ref="K170" si="323">ROUND(IF(J169,K169/J169*100,0),1)</f>
        <v>0</v>
      </c>
      <c r="L170" s="157">
        <f t="shared" ref="L170" si="324">ROUND(IF(K169,L169/K169*100,0),1)</f>
        <v>0</v>
      </c>
      <c r="N170" s="149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1:27" s="16" customFormat="1">
      <c r="A171" s="34">
        <v>801560</v>
      </c>
      <c r="B171" s="34" t="e">
        <f t="shared" si="210"/>
        <v>#N/A</v>
      </c>
      <c r="C171" s="34">
        <v>500080</v>
      </c>
      <c r="D171" s="103" t="s">
        <v>82</v>
      </c>
      <c r="E171" s="79" t="s">
        <v>87</v>
      </c>
      <c r="F171" s="139"/>
      <c r="G171" s="139"/>
      <c r="H171" s="139"/>
      <c r="I171" s="139"/>
      <c r="J171" s="139"/>
      <c r="K171" s="139"/>
      <c r="L171" s="139"/>
      <c r="N171" s="149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1:27" s="16" customFormat="1">
      <c r="A172" s="34">
        <v>801570</v>
      </c>
      <c r="B172" s="34" t="e">
        <f t="shared" si="210"/>
        <v>#N/A</v>
      </c>
      <c r="C172" s="34">
        <v>501080</v>
      </c>
      <c r="D172" s="104" t="s">
        <v>94</v>
      </c>
      <c r="E172" s="33" t="s">
        <v>12</v>
      </c>
      <c r="F172" s="139"/>
      <c r="G172" s="157">
        <f>ROUND(IF(F171,G171/F171*100,0),1)</f>
        <v>0</v>
      </c>
      <c r="H172" s="157">
        <f t="shared" ref="H172" si="325">ROUND(IF(G171,H171/G171*100,0),1)</f>
        <v>0</v>
      </c>
      <c r="I172" s="157">
        <f t="shared" ref="I172" si="326">ROUND(IF(H171,I171/H171*100,0),1)</f>
        <v>0</v>
      </c>
      <c r="J172" s="157">
        <f t="shared" ref="J172" si="327">ROUND(IF(I171,J171/I171*100,0),1)</f>
        <v>0</v>
      </c>
      <c r="K172" s="157">
        <f t="shared" ref="K172" si="328">ROUND(IF(J171,K171/J171*100,0),1)</f>
        <v>0</v>
      </c>
      <c r="L172" s="157">
        <f t="shared" ref="L172" si="329">ROUND(IF(K171,L171/K171*100,0),1)</f>
        <v>0</v>
      </c>
      <c r="N172" s="149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1:27" s="16" customFormat="1">
      <c r="A173" s="34">
        <v>801580</v>
      </c>
      <c r="B173" s="34" t="e">
        <f>VALUE(CONCATENATE($A$2,$C$4,C173))</f>
        <v>#N/A</v>
      </c>
      <c r="C173" s="34">
        <v>500090</v>
      </c>
      <c r="D173" s="107" t="s">
        <v>83</v>
      </c>
      <c r="E173" s="79" t="s">
        <v>87</v>
      </c>
      <c r="F173" s="139"/>
      <c r="G173" s="139"/>
      <c r="H173" s="139"/>
      <c r="I173" s="139"/>
      <c r="J173" s="139"/>
      <c r="K173" s="139"/>
      <c r="L173" s="139"/>
      <c r="N173" s="149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1:27" s="16" customFormat="1">
      <c r="A174" s="34">
        <v>801590</v>
      </c>
      <c r="B174" s="34" t="e">
        <f>VALUE(CONCATENATE($A$2,$C$4,C174))</f>
        <v>#N/A</v>
      </c>
      <c r="C174" s="34">
        <v>501090</v>
      </c>
      <c r="D174" s="104" t="s">
        <v>94</v>
      </c>
      <c r="E174" s="33" t="s">
        <v>12</v>
      </c>
      <c r="F174" s="139"/>
      <c r="G174" s="157">
        <f>ROUND(IF(F173,G173/F173*100,0),1)</f>
        <v>0</v>
      </c>
      <c r="H174" s="157">
        <f t="shared" ref="H174" si="330">ROUND(IF(G173,H173/G173*100,0),1)</f>
        <v>0</v>
      </c>
      <c r="I174" s="157">
        <f t="shared" ref="I174" si="331">ROUND(IF(H173,I173/H173*100,0),1)</f>
        <v>0</v>
      </c>
      <c r="J174" s="157">
        <f t="shared" ref="J174" si="332">ROUND(IF(I173,J173/I173*100,0),1)</f>
        <v>0</v>
      </c>
      <c r="K174" s="157">
        <f t="shared" ref="K174" si="333">ROUND(IF(J173,K173/J173*100,0),1)</f>
        <v>0</v>
      </c>
      <c r="L174" s="157">
        <f t="shared" ref="L174" si="334">ROUND(IF(K173,L173/K173*100,0),1)</f>
        <v>0</v>
      </c>
      <c r="N174" s="149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1:27" s="16" customFormat="1">
      <c r="A175" s="34">
        <v>801600</v>
      </c>
      <c r="B175" s="37"/>
      <c r="C175" s="37"/>
      <c r="D175" s="38"/>
      <c r="E175" s="39"/>
      <c r="F175" s="63"/>
      <c r="G175" s="64"/>
      <c r="H175" s="64"/>
      <c r="I175" s="64"/>
      <c r="J175" s="64"/>
      <c r="K175" s="64"/>
      <c r="L175" s="64"/>
      <c r="N175" s="152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1:27" s="16" customFormat="1">
      <c r="A176" s="34">
        <v>801610</v>
      </c>
      <c r="B176" s="37"/>
      <c r="C176" s="42"/>
      <c r="D176" s="42"/>
      <c r="E176" s="42"/>
      <c r="F176" s="42"/>
      <c r="G176" s="42"/>
      <c r="H176" s="42"/>
      <c r="I176" s="45"/>
      <c r="J176" s="65"/>
      <c r="K176" s="44"/>
      <c r="L176" s="43" t="s">
        <v>103</v>
      </c>
      <c r="N176" s="152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1:27" s="16" customFormat="1" ht="15.75" customHeight="1">
      <c r="A177" s="34">
        <v>801620</v>
      </c>
      <c r="B177" s="40"/>
      <c r="D177" s="202" t="s">
        <v>104</v>
      </c>
      <c r="E177" s="202"/>
      <c r="F177" s="202"/>
      <c r="G177" s="202"/>
      <c r="H177" s="202"/>
      <c r="I177" s="202"/>
      <c r="J177" s="202"/>
      <c r="K177" s="202"/>
      <c r="L177" s="202"/>
      <c r="N177" s="152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1:27" s="16" customFormat="1" ht="15.75" customHeight="1">
      <c r="A178" s="34">
        <v>801630</v>
      </c>
      <c r="B178" s="40"/>
      <c r="D178" s="203" t="s">
        <v>99</v>
      </c>
      <c r="E178" s="203"/>
      <c r="F178" s="203"/>
      <c r="G178" s="203"/>
      <c r="H178" s="203"/>
      <c r="I178" s="203"/>
      <c r="J178" s="203"/>
      <c r="K178" s="203"/>
      <c r="L178" s="203"/>
      <c r="N178" s="152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</row>
    <row r="179" spans="1:27" s="16" customFormat="1">
      <c r="A179" s="34">
        <v>801640</v>
      </c>
      <c r="B179" s="37"/>
      <c r="C179" s="42"/>
      <c r="D179" s="42"/>
      <c r="E179" s="42"/>
      <c r="F179" s="42"/>
      <c r="G179" s="42"/>
      <c r="H179" s="42"/>
      <c r="I179" s="43"/>
      <c r="J179" s="45"/>
      <c r="K179" s="44"/>
      <c r="L179" s="47" t="s">
        <v>102</v>
      </c>
      <c r="N179" s="152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</row>
    <row r="180" spans="1:27" s="16" customFormat="1">
      <c r="A180" s="34">
        <v>801650</v>
      </c>
      <c r="B180" s="211" t="s">
        <v>73</v>
      </c>
      <c r="C180" s="194" t="s">
        <v>74</v>
      </c>
      <c r="D180" s="212" t="s">
        <v>0</v>
      </c>
      <c r="E180" s="214" t="s">
        <v>14</v>
      </c>
      <c r="F180" s="48">
        <v>2019</v>
      </c>
      <c r="G180" s="48">
        <v>2020</v>
      </c>
      <c r="H180" s="48">
        <v>2021</v>
      </c>
      <c r="I180" s="48">
        <v>2022</v>
      </c>
      <c r="J180" s="48">
        <v>2023</v>
      </c>
      <c r="K180" s="48">
        <v>2024</v>
      </c>
      <c r="L180" s="48">
        <v>2025</v>
      </c>
      <c r="N180" s="149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</row>
    <row r="181" spans="1:27" s="16" customFormat="1">
      <c r="A181" s="34">
        <v>801660</v>
      </c>
      <c r="B181" s="211" t="s">
        <v>10</v>
      </c>
      <c r="C181" s="195" t="s">
        <v>10</v>
      </c>
      <c r="D181" s="213"/>
      <c r="E181" s="215"/>
      <c r="F181" s="48" t="s">
        <v>1</v>
      </c>
      <c r="G181" s="48" t="s">
        <v>1</v>
      </c>
      <c r="H181" s="48" t="s">
        <v>1</v>
      </c>
      <c r="I181" s="48" t="s">
        <v>2</v>
      </c>
      <c r="J181" s="48" t="s">
        <v>3</v>
      </c>
      <c r="K181" s="48" t="s">
        <v>3</v>
      </c>
      <c r="L181" s="48" t="s">
        <v>3</v>
      </c>
      <c r="N181" s="149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</row>
    <row r="182" spans="1:27" s="16" customFormat="1">
      <c r="A182" s="34">
        <v>801670</v>
      </c>
      <c r="B182" s="34" t="e">
        <f t="shared" ref="B182:B192" si="335">VALUE(CONCATENATE($A$2,$C$4,C182))</f>
        <v>#N/A</v>
      </c>
      <c r="C182" s="49">
        <v>602000</v>
      </c>
      <c r="D182" s="36" t="s">
        <v>118</v>
      </c>
      <c r="E182" s="20" t="s">
        <v>87</v>
      </c>
      <c r="F182" s="66">
        <f>ROUND(F193-F237,1)</f>
        <v>10358</v>
      </c>
      <c r="G182" s="66">
        <f t="shared" ref="G182:K182" si="336">ROUND(G193-G237,1)</f>
        <v>32718</v>
      </c>
      <c r="H182" s="66">
        <f t="shared" si="336"/>
        <v>4333</v>
      </c>
      <c r="I182" s="66">
        <f t="shared" si="336"/>
        <v>5000</v>
      </c>
      <c r="J182" s="66">
        <f t="shared" si="336"/>
        <v>10000</v>
      </c>
      <c r="K182" s="66">
        <f t="shared" si="336"/>
        <v>10000</v>
      </c>
      <c r="L182" s="66">
        <f t="shared" ref="L182" si="337">ROUND(L193-L237,1)</f>
        <v>10000</v>
      </c>
      <c r="N182" s="149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</row>
    <row r="183" spans="1:27" s="16" customFormat="1">
      <c r="A183" s="34">
        <v>801680</v>
      </c>
      <c r="B183" s="34" t="e">
        <f t="shared" si="335"/>
        <v>#N/A</v>
      </c>
      <c r="C183" s="49">
        <v>602010</v>
      </c>
      <c r="D183" s="30" t="s">
        <v>4</v>
      </c>
      <c r="E183" s="20" t="s">
        <v>87</v>
      </c>
      <c r="F183" s="66">
        <f>ROUND(F198-F240,1)</f>
        <v>0</v>
      </c>
      <c r="G183" s="66">
        <f t="shared" ref="G183:K183" si="338">ROUND(G198-G240,1)</f>
        <v>0</v>
      </c>
      <c r="H183" s="66">
        <f t="shared" si="338"/>
        <v>0</v>
      </c>
      <c r="I183" s="66">
        <f t="shared" si="338"/>
        <v>0</v>
      </c>
      <c r="J183" s="66">
        <f t="shared" si="338"/>
        <v>0</v>
      </c>
      <c r="K183" s="66">
        <f t="shared" si="338"/>
        <v>0</v>
      </c>
      <c r="L183" s="66">
        <f t="shared" ref="L183" si="339">ROUND(L198-L240,1)</f>
        <v>0</v>
      </c>
      <c r="N183" s="149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</row>
    <row r="184" spans="1:27" s="16" customFormat="1">
      <c r="A184" s="34">
        <v>801690</v>
      </c>
      <c r="B184" s="34" t="e">
        <f t="shared" si="335"/>
        <v>#N/A</v>
      </c>
      <c r="C184" s="49">
        <v>602020</v>
      </c>
      <c r="D184" s="30" t="s">
        <v>5</v>
      </c>
      <c r="E184" s="20" t="s">
        <v>87</v>
      </c>
      <c r="F184" s="66">
        <f>ROUND(F202-F242,1)</f>
        <v>0</v>
      </c>
      <c r="G184" s="66">
        <f t="shared" ref="G184:K184" si="340">ROUND(G202-G242,1)</f>
        <v>0</v>
      </c>
      <c r="H184" s="66">
        <f t="shared" si="340"/>
        <v>0</v>
      </c>
      <c r="I184" s="66">
        <f t="shared" si="340"/>
        <v>0</v>
      </c>
      <c r="J184" s="66">
        <f t="shared" si="340"/>
        <v>0</v>
      </c>
      <c r="K184" s="66">
        <f t="shared" si="340"/>
        <v>0</v>
      </c>
      <c r="L184" s="66">
        <f t="shared" ref="L184" si="341">ROUND(L202-L242,1)</f>
        <v>0</v>
      </c>
      <c r="N184" s="149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</row>
    <row r="185" spans="1:27" s="16" customFormat="1" ht="31.5">
      <c r="A185" s="34">
        <v>801700</v>
      </c>
      <c r="B185" s="34" t="e">
        <f t="shared" si="335"/>
        <v>#N/A</v>
      </c>
      <c r="C185" s="49">
        <v>602030</v>
      </c>
      <c r="D185" s="30" t="s">
        <v>9</v>
      </c>
      <c r="E185" s="20" t="s">
        <v>87</v>
      </c>
      <c r="F185" s="66">
        <f>ROUND(F206-F244,1)</f>
        <v>0</v>
      </c>
      <c r="G185" s="66">
        <f t="shared" ref="G185:K185" si="342">ROUND(G206-G244,1)</f>
        <v>0</v>
      </c>
      <c r="H185" s="66">
        <f t="shared" si="342"/>
        <v>0</v>
      </c>
      <c r="I185" s="66">
        <f t="shared" si="342"/>
        <v>0</v>
      </c>
      <c r="J185" s="66">
        <f t="shared" si="342"/>
        <v>0</v>
      </c>
      <c r="K185" s="66">
        <f t="shared" si="342"/>
        <v>0</v>
      </c>
      <c r="L185" s="66">
        <f t="shared" ref="L185" si="343">ROUND(L206-L244,1)</f>
        <v>0</v>
      </c>
      <c r="N185" s="149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</row>
    <row r="186" spans="1:27" s="16" customFormat="1" ht="47.25">
      <c r="A186" s="34">
        <v>801710</v>
      </c>
      <c r="B186" s="34" t="e">
        <f t="shared" si="335"/>
        <v>#N/A</v>
      </c>
      <c r="C186" s="49">
        <v>602035</v>
      </c>
      <c r="D186" s="30" t="s">
        <v>80</v>
      </c>
      <c r="E186" s="20" t="s">
        <v>87</v>
      </c>
      <c r="F186" s="66">
        <f>ROUND(F210-F246,1)</f>
        <v>0</v>
      </c>
      <c r="G186" s="66">
        <f t="shared" ref="G186:L186" si="344">ROUND(G210-G246,1)</f>
        <v>0</v>
      </c>
      <c r="H186" s="66">
        <f t="shared" si="344"/>
        <v>0</v>
      </c>
      <c r="I186" s="66">
        <f t="shared" si="344"/>
        <v>0</v>
      </c>
      <c r="J186" s="66">
        <f t="shared" si="344"/>
        <v>0</v>
      </c>
      <c r="K186" s="66">
        <f t="shared" si="344"/>
        <v>0</v>
      </c>
      <c r="L186" s="66">
        <f t="shared" si="344"/>
        <v>0</v>
      </c>
      <c r="N186" s="149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</row>
    <row r="187" spans="1:27" s="16" customFormat="1" ht="31.5">
      <c r="A187" s="34">
        <v>801720</v>
      </c>
      <c r="B187" s="34" t="e">
        <f t="shared" si="335"/>
        <v>#N/A</v>
      </c>
      <c r="C187" s="49">
        <v>602040</v>
      </c>
      <c r="D187" s="30" t="s">
        <v>7</v>
      </c>
      <c r="E187" s="20" t="s">
        <v>87</v>
      </c>
      <c r="F187" s="66">
        <f>ROUND(F214-F248,1)</f>
        <v>0</v>
      </c>
      <c r="G187" s="66">
        <f t="shared" ref="G187:K187" si="345">ROUND(G214-G248,1)</f>
        <v>0</v>
      </c>
      <c r="H187" s="66">
        <f t="shared" si="345"/>
        <v>0</v>
      </c>
      <c r="I187" s="66">
        <f t="shared" si="345"/>
        <v>0</v>
      </c>
      <c r="J187" s="66">
        <f t="shared" si="345"/>
        <v>0</v>
      </c>
      <c r="K187" s="66">
        <f t="shared" si="345"/>
        <v>0</v>
      </c>
      <c r="L187" s="66">
        <f t="shared" ref="L187" si="346">ROUND(L214-L248,1)</f>
        <v>0</v>
      </c>
      <c r="N187" s="149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</row>
    <row r="188" spans="1:27" s="16" customFormat="1" ht="31.5">
      <c r="A188" s="34">
        <v>801730</v>
      </c>
      <c r="B188" s="34" t="e">
        <f t="shared" si="335"/>
        <v>#N/A</v>
      </c>
      <c r="C188" s="49">
        <v>602050</v>
      </c>
      <c r="D188" s="30" t="s">
        <v>8</v>
      </c>
      <c r="E188" s="20" t="s">
        <v>87</v>
      </c>
      <c r="F188" s="66">
        <f>ROUND(F218-F250,1)</f>
        <v>10358</v>
      </c>
      <c r="G188" s="66">
        <f t="shared" ref="G188:K188" si="347">ROUND(G218-G250,1)</f>
        <v>32718</v>
      </c>
      <c r="H188" s="66">
        <f t="shared" si="347"/>
        <v>4333</v>
      </c>
      <c r="I188" s="66">
        <f t="shared" si="347"/>
        <v>5000</v>
      </c>
      <c r="J188" s="66">
        <f t="shared" si="347"/>
        <v>10000</v>
      </c>
      <c r="K188" s="66">
        <f t="shared" si="347"/>
        <v>10000</v>
      </c>
      <c r="L188" s="66">
        <f t="shared" ref="L188" si="348">ROUND(L218-L250,1)</f>
        <v>10000</v>
      </c>
      <c r="N188" s="149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</row>
    <row r="189" spans="1:27" s="16" customFormat="1">
      <c r="A189" s="34">
        <v>801740</v>
      </c>
      <c r="B189" s="34" t="e">
        <f t="shared" si="335"/>
        <v>#N/A</v>
      </c>
      <c r="C189" s="49">
        <v>602060</v>
      </c>
      <c r="D189" s="30" t="s">
        <v>6</v>
      </c>
      <c r="E189" s="20" t="s">
        <v>87</v>
      </c>
      <c r="F189" s="66">
        <f>ROUND(F221-F252,1)</f>
        <v>0</v>
      </c>
      <c r="G189" s="66">
        <f t="shared" ref="G189:K189" si="349">ROUND(G221-G252,1)</f>
        <v>0</v>
      </c>
      <c r="H189" s="66">
        <f t="shared" si="349"/>
        <v>0</v>
      </c>
      <c r="I189" s="66">
        <f t="shared" si="349"/>
        <v>0</v>
      </c>
      <c r="J189" s="66">
        <f t="shared" si="349"/>
        <v>0</v>
      </c>
      <c r="K189" s="66">
        <f t="shared" si="349"/>
        <v>0</v>
      </c>
      <c r="L189" s="66">
        <f t="shared" ref="L189" si="350">ROUND(L221-L252,1)</f>
        <v>0</v>
      </c>
      <c r="N189" s="149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</row>
    <row r="190" spans="1:27" s="16" customFormat="1">
      <c r="A190" s="34">
        <v>801750</v>
      </c>
      <c r="B190" s="34" t="e">
        <f t="shared" si="335"/>
        <v>#N/A</v>
      </c>
      <c r="C190" s="49">
        <v>602061</v>
      </c>
      <c r="D190" s="80" t="s">
        <v>159</v>
      </c>
      <c r="E190" s="20" t="s">
        <v>87</v>
      </c>
      <c r="F190" s="66">
        <f>ROUND(F225-F254,1)</f>
        <v>0</v>
      </c>
      <c r="G190" s="66">
        <f t="shared" ref="G190:L190" si="351">ROUND(G225-G254,1)</f>
        <v>0</v>
      </c>
      <c r="H190" s="66">
        <f t="shared" si="351"/>
        <v>0</v>
      </c>
      <c r="I190" s="66">
        <f t="shared" si="351"/>
        <v>0</v>
      </c>
      <c r="J190" s="66">
        <f t="shared" si="351"/>
        <v>0</v>
      </c>
      <c r="K190" s="66">
        <f t="shared" si="351"/>
        <v>0</v>
      </c>
      <c r="L190" s="66">
        <f t="shared" si="351"/>
        <v>0</v>
      </c>
      <c r="N190" s="149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</row>
    <row r="191" spans="1:27" s="16" customFormat="1">
      <c r="A191" s="34">
        <v>801760</v>
      </c>
      <c r="B191" s="34" t="e">
        <f t="shared" si="335"/>
        <v>#N/A</v>
      </c>
      <c r="C191" s="49">
        <v>602070</v>
      </c>
      <c r="D191" s="30" t="s">
        <v>82</v>
      </c>
      <c r="E191" s="20" t="s">
        <v>87</v>
      </c>
      <c r="F191" s="66">
        <f>ROUND(F229-F256,1)</f>
        <v>0</v>
      </c>
      <c r="G191" s="66">
        <f t="shared" ref="G191:K191" si="352">ROUND(G229-G256,1)</f>
        <v>0</v>
      </c>
      <c r="H191" s="66">
        <f t="shared" si="352"/>
        <v>0</v>
      </c>
      <c r="I191" s="66">
        <f t="shared" si="352"/>
        <v>0</v>
      </c>
      <c r="J191" s="66">
        <f t="shared" si="352"/>
        <v>0</v>
      </c>
      <c r="K191" s="66">
        <f t="shared" si="352"/>
        <v>0</v>
      </c>
      <c r="L191" s="66">
        <f t="shared" ref="L191" si="353">ROUND(L229-L256,1)</f>
        <v>0</v>
      </c>
      <c r="N191" s="149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</row>
    <row r="192" spans="1:27" s="16" customFormat="1">
      <c r="A192" s="34">
        <v>801770</v>
      </c>
      <c r="B192" s="34" t="e">
        <f t="shared" si="335"/>
        <v>#N/A</v>
      </c>
      <c r="C192" s="49">
        <v>602100</v>
      </c>
      <c r="D192" s="30" t="s">
        <v>83</v>
      </c>
      <c r="E192" s="20" t="s">
        <v>87</v>
      </c>
      <c r="F192" s="66">
        <f>ROUND(F233-F258,1)</f>
        <v>0</v>
      </c>
      <c r="G192" s="66">
        <f t="shared" ref="G192:K192" si="354">ROUND(G233-G258,1)</f>
        <v>0</v>
      </c>
      <c r="H192" s="66">
        <f t="shared" si="354"/>
        <v>0</v>
      </c>
      <c r="I192" s="66">
        <f t="shared" si="354"/>
        <v>0</v>
      </c>
      <c r="J192" s="66">
        <f t="shared" si="354"/>
        <v>0</v>
      </c>
      <c r="K192" s="66">
        <f t="shared" si="354"/>
        <v>0</v>
      </c>
      <c r="L192" s="66">
        <f t="shared" ref="L192" si="355">ROUND(L233-L258,1)</f>
        <v>0</v>
      </c>
      <c r="N192" s="149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</row>
    <row r="193" spans="1:27" s="16" customFormat="1">
      <c r="A193" s="34">
        <v>801780</v>
      </c>
      <c r="B193" s="34" t="e">
        <f>VALUE(CONCATENATE($A$2,$C$4,C193))</f>
        <v>#N/A</v>
      </c>
      <c r="C193" s="34">
        <v>600000</v>
      </c>
      <c r="D193" s="51" t="s">
        <v>78</v>
      </c>
      <c r="E193" s="20" t="s">
        <v>87</v>
      </c>
      <c r="F193" s="139">
        <f>ROUND(SUM(F198,F202,F206,F210,F214,F218,F221,F225,F229,F233),1)</f>
        <v>10358</v>
      </c>
      <c r="G193" s="139">
        <f t="shared" ref="G193:L193" si="356">ROUND(SUM(G198,G202,G206,G210,G214,G218,G221,G225,G229,G233),1)</f>
        <v>32718</v>
      </c>
      <c r="H193" s="139">
        <f t="shared" si="356"/>
        <v>4333</v>
      </c>
      <c r="I193" s="139">
        <f t="shared" si="356"/>
        <v>5000</v>
      </c>
      <c r="J193" s="139">
        <f t="shared" si="356"/>
        <v>10000</v>
      </c>
      <c r="K193" s="139">
        <f t="shared" si="356"/>
        <v>10000</v>
      </c>
      <c r="L193" s="139">
        <f t="shared" si="356"/>
        <v>10000</v>
      </c>
      <c r="N193" s="149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</row>
    <row r="194" spans="1:27" s="16" customFormat="1">
      <c r="A194" s="34">
        <v>801790</v>
      </c>
      <c r="B194" s="34" t="e">
        <f>VALUE(CONCATENATE($A$2,$C$4,C194))</f>
        <v>#N/A</v>
      </c>
      <c r="C194" s="34">
        <v>601000</v>
      </c>
      <c r="D194" s="52" t="s">
        <v>94</v>
      </c>
      <c r="E194" s="33" t="s">
        <v>12</v>
      </c>
      <c r="F194" s="139"/>
      <c r="G194" s="157">
        <f>ROUND(IF(F193,G193/F193*100,0),1)</f>
        <v>315.89999999999998</v>
      </c>
      <c r="H194" s="157">
        <f t="shared" ref="H194" si="357">ROUND(IF(G193,H193/G193*100,0),1)</f>
        <v>13.2</v>
      </c>
      <c r="I194" s="157">
        <f t="shared" ref="I194" si="358">ROUND(IF(H193,I193/H193*100,0),1)</f>
        <v>115.4</v>
      </c>
      <c r="J194" s="157">
        <f t="shared" ref="J194" si="359">ROUND(IF(I193,J193/I193*100,0),1)</f>
        <v>200</v>
      </c>
      <c r="K194" s="157">
        <f t="shared" ref="K194" si="360">ROUND(IF(J193,K193/J193*100,0),1)</f>
        <v>100</v>
      </c>
      <c r="L194" s="157">
        <f t="shared" ref="L194" si="361">ROUND(IF(K193,L193/K193*100,0),1)</f>
        <v>100</v>
      </c>
      <c r="N194" s="149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</row>
    <row r="195" spans="1:27" s="16" customFormat="1" ht="31.5">
      <c r="A195" s="34">
        <v>801800</v>
      </c>
      <c r="B195" s="34" t="e">
        <f>VALUE(CONCATENATE($A$2,$C$4,C195))</f>
        <v>#N/A</v>
      </c>
      <c r="C195" s="34">
        <v>601001</v>
      </c>
      <c r="D195" s="53" t="s">
        <v>79</v>
      </c>
      <c r="E195" s="20" t="s">
        <v>87</v>
      </c>
      <c r="F195" s="157">
        <f t="shared" ref="F195:K195" si="362">ROUND(F193-F218,1)</f>
        <v>0</v>
      </c>
      <c r="G195" s="157">
        <f>ROUND(G193-G218,1)</f>
        <v>0</v>
      </c>
      <c r="H195" s="157">
        <f t="shared" si="362"/>
        <v>0</v>
      </c>
      <c r="I195" s="157">
        <f t="shared" si="362"/>
        <v>0</v>
      </c>
      <c r="J195" s="157">
        <f t="shared" si="362"/>
        <v>0</v>
      </c>
      <c r="K195" s="157">
        <f t="shared" si="362"/>
        <v>0</v>
      </c>
      <c r="L195" s="157">
        <f t="shared" ref="L195" si="363">ROUND(L193-L218,1)</f>
        <v>0</v>
      </c>
      <c r="N195" s="180" t="s">
        <v>112</v>
      </c>
      <c r="O195" s="180"/>
      <c r="P195" s="180"/>
      <c r="Q195" s="180"/>
      <c r="R195" s="180"/>
      <c r="S195" s="180"/>
      <c r="T195" s="180"/>
      <c r="U195" s="180"/>
      <c r="V195" s="180"/>
      <c r="W195" s="40"/>
      <c r="X195" s="40"/>
      <c r="Y195" s="40"/>
      <c r="Z195" s="40"/>
      <c r="AA195" s="40"/>
    </row>
    <row r="196" spans="1:27" s="16" customFormat="1">
      <c r="A196" s="34">
        <v>801810</v>
      </c>
      <c r="B196" s="34" t="e">
        <f>VALUE(CONCATENATE($A$2,$C$4,C196))</f>
        <v>#N/A</v>
      </c>
      <c r="C196" s="34">
        <v>601002</v>
      </c>
      <c r="D196" s="54" t="s">
        <v>94</v>
      </c>
      <c r="E196" s="33" t="s">
        <v>12</v>
      </c>
      <c r="F196" s="139"/>
      <c r="G196" s="157">
        <f>ROUND(IF(F195,G195/F195*100,0),1)</f>
        <v>0</v>
      </c>
      <c r="H196" s="157">
        <f t="shared" ref="H196" si="364">ROUND(IF(G195,H195/G195*100,0),1)</f>
        <v>0</v>
      </c>
      <c r="I196" s="157">
        <f t="shared" ref="I196" si="365">ROUND(IF(H195,I195/H195*100,0),1)</f>
        <v>0</v>
      </c>
      <c r="J196" s="157">
        <f t="shared" ref="J196" si="366">ROUND(IF(I195,J195/I195*100,0),1)</f>
        <v>0</v>
      </c>
      <c r="K196" s="157">
        <f t="shared" ref="K196" si="367">ROUND(IF(J195,K195/J195*100,0),1)</f>
        <v>0</v>
      </c>
      <c r="L196" s="157">
        <f t="shared" ref="L196" si="368">ROUND(IF(K195,L195/K195*100,0),1)</f>
        <v>0</v>
      </c>
      <c r="N196" s="149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</row>
    <row r="197" spans="1:27" s="16" customFormat="1" ht="63">
      <c r="A197" s="34">
        <v>801820</v>
      </c>
      <c r="B197" s="67"/>
      <c r="C197" s="67"/>
      <c r="D197" s="53" t="s">
        <v>105</v>
      </c>
      <c r="E197" s="20" t="s">
        <v>87</v>
      </c>
      <c r="F197" s="157">
        <f t="shared" ref="F197:L197" si="369">ROUND(SUM(F198,F202,F206,F210,F214,F218,F221,F225,F229,F233),1)</f>
        <v>10358</v>
      </c>
      <c r="G197" s="157">
        <f t="shared" si="369"/>
        <v>32718</v>
      </c>
      <c r="H197" s="157">
        <f t="shared" si="369"/>
        <v>4333</v>
      </c>
      <c r="I197" s="157">
        <f t="shared" si="369"/>
        <v>5000</v>
      </c>
      <c r="J197" s="157">
        <f t="shared" si="369"/>
        <v>10000</v>
      </c>
      <c r="K197" s="157">
        <f t="shared" si="369"/>
        <v>10000</v>
      </c>
      <c r="L197" s="157">
        <f t="shared" si="369"/>
        <v>10000</v>
      </c>
      <c r="N197" s="150" t="s">
        <v>114</v>
      </c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</row>
    <row r="198" spans="1:27" s="16" customFormat="1">
      <c r="A198" s="34">
        <v>801830</v>
      </c>
      <c r="B198" s="34" t="e">
        <f t="shared" ref="B198:B220" si="370">VALUE(CONCATENATE($A$2,$C$4,C198))</f>
        <v>#N/A</v>
      </c>
      <c r="C198" s="34">
        <v>600010</v>
      </c>
      <c r="D198" s="51" t="s">
        <v>4</v>
      </c>
      <c r="E198" s="20" t="s">
        <v>87</v>
      </c>
      <c r="F198" s="132"/>
      <c r="G198" s="132"/>
      <c r="H198" s="132"/>
      <c r="I198" s="143">
        <f>ROUND(IF(I200,H198/100*I200/100*I201,H198/100*I201),1)</f>
        <v>0</v>
      </c>
      <c r="J198" s="143">
        <f t="shared" ref="J198:L198" si="371">ROUND(IF(J200,I198/100*J200/100*J201,I198/100*J201),1)</f>
        <v>0</v>
      </c>
      <c r="K198" s="143">
        <f t="shared" si="371"/>
        <v>0</v>
      </c>
      <c r="L198" s="143">
        <f t="shared" si="371"/>
        <v>0</v>
      </c>
      <c r="N198" s="149" t="s">
        <v>169</v>
      </c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</row>
    <row r="199" spans="1:27" s="16" customFormat="1">
      <c r="A199" s="34">
        <v>801840</v>
      </c>
      <c r="B199" s="34" t="e">
        <f t="shared" si="370"/>
        <v>#N/A</v>
      </c>
      <c r="C199" s="34">
        <v>601010</v>
      </c>
      <c r="D199" s="52" t="s">
        <v>94</v>
      </c>
      <c r="E199" s="33" t="s">
        <v>12</v>
      </c>
      <c r="F199" s="139"/>
      <c r="G199" s="157">
        <f>ROUND(IF(F198,G198/F198*100,0),1)</f>
        <v>0</v>
      </c>
      <c r="H199" s="157">
        <f t="shared" ref="H199" si="372">ROUND(IF(G198,H198/G198*100,0),1)</f>
        <v>0</v>
      </c>
      <c r="I199" s="157">
        <f t="shared" ref="I199" si="373">ROUND(IF(H198,I198/H198*100,0),1)</f>
        <v>0</v>
      </c>
      <c r="J199" s="157">
        <f t="shared" ref="J199" si="374">ROUND(IF(I198,J198/I198*100,0),1)</f>
        <v>0</v>
      </c>
      <c r="K199" s="157">
        <f t="shared" ref="K199" si="375">ROUND(IF(J198,K198/J198*100,0),1)</f>
        <v>0</v>
      </c>
      <c r="L199" s="157">
        <f t="shared" ref="L199" si="376">ROUND(IF(K198,L198/K198*100,0),1)</f>
        <v>0</v>
      </c>
      <c r="N199" s="149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</row>
    <row r="200" spans="1:27" s="16" customFormat="1">
      <c r="A200" s="34">
        <v>801850</v>
      </c>
      <c r="B200" s="34" t="e">
        <f t="shared" si="370"/>
        <v>#N/A</v>
      </c>
      <c r="C200" s="34">
        <v>603010</v>
      </c>
      <c r="D200" s="55" t="s">
        <v>95</v>
      </c>
      <c r="E200" s="33" t="s">
        <v>12</v>
      </c>
      <c r="F200" s="139"/>
      <c r="G200" s="139"/>
      <c r="H200" s="139"/>
      <c r="I200" s="139"/>
      <c r="J200" s="139"/>
      <c r="K200" s="139"/>
      <c r="L200" s="139"/>
      <c r="N200" s="149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</row>
    <row r="201" spans="1:27" s="16" customFormat="1">
      <c r="A201" s="34">
        <v>801860</v>
      </c>
      <c r="B201" s="34" t="e">
        <f t="shared" si="370"/>
        <v>#N/A</v>
      </c>
      <c r="C201" s="34">
        <v>604010</v>
      </c>
      <c r="D201" s="56" t="s">
        <v>96</v>
      </c>
      <c r="E201" s="33" t="s">
        <v>12</v>
      </c>
      <c r="F201" s="132"/>
      <c r="G201" s="132"/>
      <c r="H201" s="132"/>
      <c r="I201" s="143">
        <f>I342</f>
        <v>100</v>
      </c>
      <c r="J201" s="143">
        <f t="shared" ref="J201:L201" si="377">J342</f>
        <v>100</v>
      </c>
      <c r="K201" s="143">
        <f t="shared" si="377"/>
        <v>100</v>
      </c>
      <c r="L201" s="143">
        <f t="shared" si="377"/>
        <v>100</v>
      </c>
      <c r="N201" s="153" t="s">
        <v>170</v>
      </c>
      <c r="O201" s="144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</row>
    <row r="202" spans="1:27" s="16" customFormat="1">
      <c r="A202" s="34">
        <v>801870</v>
      </c>
      <c r="B202" s="34" t="e">
        <f t="shared" si="370"/>
        <v>#N/A</v>
      </c>
      <c r="C202" s="34">
        <v>600020</v>
      </c>
      <c r="D202" s="51" t="s">
        <v>5</v>
      </c>
      <c r="E202" s="20" t="s">
        <v>87</v>
      </c>
      <c r="F202" s="132"/>
      <c r="G202" s="132"/>
      <c r="H202" s="132"/>
      <c r="I202" s="143">
        <f>ROUND(IF(I204,H202/100*I204/100*I205,H202/100*I205),1)</f>
        <v>0</v>
      </c>
      <c r="J202" s="143">
        <f t="shared" ref="J202:L202" si="378">ROUND(IF(J204,I202/100*J204/100*J205,I202/100*J205),1)</f>
        <v>0</v>
      </c>
      <c r="K202" s="143">
        <f t="shared" si="378"/>
        <v>0</v>
      </c>
      <c r="L202" s="143">
        <f t="shared" si="378"/>
        <v>0</v>
      </c>
      <c r="N202" s="149" t="s">
        <v>169</v>
      </c>
      <c r="O202" s="144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</row>
    <row r="203" spans="1:27" s="16" customFormat="1">
      <c r="A203" s="34">
        <v>801880</v>
      </c>
      <c r="B203" s="34" t="e">
        <f t="shared" si="370"/>
        <v>#N/A</v>
      </c>
      <c r="C203" s="34">
        <v>601020</v>
      </c>
      <c r="D203" s="52" t="s">
        <v>94</v>
      </c>
      <c r="E203" s="33" t="s">
        <v>12</v>
      </c>
      <c r="F203" s="139"/>
      <c r="G203" s="157">
        <f>ROUND(IF(F202,G202/F202*100,0),1)</f>
        <v>0</v>
      </c>
      <c r="H203" s="157">
        <f t="shared" ref="H203" si="379">ROUND(IF(G202,H202/G202*100,0),1)</f>
        <v>0</v>
      </c>
      <c r="I203" s="157">
        <f t="shared" ref="I203" si="380">ROUND(IF(H202,I202/H202*100,0),1)</f>
        <v>0</v>
      </c>
      <c r="J203" s="157">
        <f t="shared" ref="J203" si="381">ROUND(IF(I202,J202/I202*100,0),1)</f>
        <v>0</v>
      </c>
      <c r="K203" s="157">
        <f t="shared" ref="K203" si="382">ROUND(IF(J202,K202/J202*100,0),1)</f>
        <v>0</v>
      </c>
      <c r="L203" s="157">
        <f t="shared" ref="L203" si="383">ROUND(IF(K202,L202/K202*100,0),1)</f>
        <v>0</v>
      </c>
      <c r="N203" s="149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</row>
    <row r="204" spans="1:27" s="16" customFormat="1">
      <c r="A204" s="34">
        <v>801890</v>
      </c>
      <c r="B204" s="34" t="e">
        <f t="shared" si="370"/>
        <v>#N/A</v>
      </c>
      <c r="C204" s="34">
        <v>603020</v>
      </c>
      <c r="D204" s="55" t="s">
        <v>95</v>
      </c>
      <c r="E204" s="33" t="s">
        <v>12</v>
      </c>
      <c r="F204" s="139"/>
      <c r="G204" s="139"/>
      <c r="H204" s="139"/>
      <c r="I204" s="139"/>
      <c r="J204" s="139"/>
      <c r="K204" s="139"/>
      <c r="L204" s="139"/>
      <c r="N204" s="149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</row>
    <row r="205" spans="1:27" s="16" customFormat="1">
      <c r="A205" s="34">
        <v>801900</v>
      </c>
      <c r="B205" s="34" t="e">
        <f t="shared" si="370"/>
        <v>#N/A</v>
      </c>
      <c r="C205" s="34">
        <v>604020</v>
      </c>
      <c r="D205" s="56" t="s">
        <v>96</v>
      </c>
      <c r="E205" s="33" t="s">
        <v>12</v>
      </c>
      <c r="F205" s="132"/>
      <c r="G205" s="132"/>
      <c r="H205" s="132"/>
      <c r="I205" s="143">
        <f>I343</f>
        <v>100</v>
      </c>
      <c r="J205" s="143">
        <f t="shared" ref="J205:L205" si="384">J343</f>
        <v>100</v>
      </c>
      <c r="K205" s="143">
        <f t="shared" si="384"/>
        <v>100</v>
      </c>
      <c r="L205" s="143">
        <f t="shared" si="384"/>
        <v>100</v>
      </c>
      <c r="N205" s="153" t="s">
        <v>170</v>
      </c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</row>
    <row r="206" spans="1:27" s="16" customFormat="1" ht="31.5">
      <c r="A206" s="34">
        <v>801910</v>
      </c>
      <c r="B206" s="34" t="e">
        <f t="shared" si="370"/>
        <v>#N/A</v>
      </c>
      <c r="C206" s="34">
        <v>600030</v>
      </c>
      <c r="D206" s="51" t="s">
        <v>9</v>
      </c>
      <c r="E206" s="20" t="s">
        <v>87</v>
      </c>
      <c r="F206" s="132"/>
      <c r="G206" s="132"/>
      <c r="H206" s="132"/>
      <c r="I206" s="143">
        <f>ROUND(IF(I208,H206/100*I208/100*I209,H206/100*I209),1)</f>
        <v>0</v>
      </c>
      <c r="J206" s="143">
        <f t="shared" ref="J206:L206" si="385">ROUND(IF(J208,I206/100*J208/100*J209,I206/100*J209),1)</f>
        <v>0</v>
      </c>
      <c r="K206" s="143">
        <f t="shared" si="385"/>
        <v>0</v>
      </c>
      <c r="L206" s="143">
        <f t="shared" si="385"/>
        <v>0</v>
      </c>
      <c r="N206" s="149" t="s">
        <v>169</v>
      </c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</row>
    <row r="207" spans="1:27" s="16" customFormat="1">
      <c r="A207" s="34">
        <v>801920</v>
      </c>
      <c r="B207" s="34" t="e">
        <f t="shared" si="370"/>
        <v>#N/A</v>
      </c>
      <c r="C207" s="34">
        <v>601030</v>
      </c>
      <c r="D207" s="52" t="s">
        <v>94</v>
      </c>
      <c r="E207" s="33" t="s">
        <v>12</v>
      </c>
      <c r="F207" s="139"/>
      <c r="G207" s="157">
        <f>ROUND(IF(F206,G206/F206*100,0),1)</f>
        <v>0</v>
      </c>
      <c r="H207" s="157">
        <f t="shared" ref="H207" si="386">ROUND(IF(G206,H206/G206*100,0),1)</f>
        <v>0</v>
      </c>
      <c r="I207" s="157">
        <f t="shared" ref="I207" si="387">ROUND(IF(H206,I206/H206*100,0),1)</f>
        <v>0</v>
      </c>
      <c r="J207" s="157">
        <f t="shared" ref="J207" si="388">ROUND(IF(I206,J206/I206*100,0),1)</f>
        <v>0</v>
      </c>
      <c r="K207" s="157">
        <f t="shared" ref="K207" si="389">ROUND(IF(J206,K206/J206*100,0),1)</f>
        <v>0</v>
      </c>
      <c r="L207" s="157">
        <f t="shared" ref="L207" si="390">ROUND(IF(K206,L206/K206*100,0),1)</f>
        <v>0</v>
      </c>
      <c r="N207" s="149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</row>
    <row r="208" spans="1:27" s="16" customFormat="1">
      <c r="A208" s="34">
        <v>801930</v>
      </c>
      <c r="B208" s="34" t="e">
        <f t="shared" si="370"/>
        <v>#N/A</v>
      </c>
      <c r="C208" s="34">
        <v>603030</v>
      </c>
      <c r="D208" s="55" t="s">
        <v>95</v>
      </c>
      <c r="E208" s="33" t="s">
        <v>12</v>
      </c>
      <c r="F208" s="139"/>
      <c r="G208" s="139"/>
      <c r="H208" s="139"/>
      <c r="I208" s="139"/>
      <c r="J208" s="139"/>
      <c r="K208" s="139"/>
      <c r="L208" s="139"/>
      <c r="N208" s="149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</row>
    <row r="209" spans="1:27" s="16" customFormat="1">
      <c r="A209" s="34">
        <v>801940</v>
      </c>
      <c r="B209" s="34" t="e">
        <f t="shared" si="370"/>
        <v>#N/A</v>
      </c>
      <c r="C209" s="34">
        <v>604030</v>
      </c>
      <c r="D209" s="56" t="s">
        <v>96</v>
      </c>
      <c r="E209" s="33" t="s">
        <v>12</v>
      </c>
      <c r="F209" s="132"/>
      <c r="G209" s="132"/>
      <c r="H209" s="132"/>
      <c r="I209" s="143">
        <f>I344</f>
        <v>100</v>
      </c>
      <c r="J209" s="143">
        <f t="shared" ref="J209:L209" si="391">J344</f>
        <v>100</v>
      </c>
      <c r="K209" s="143">
        <f t="shared" si="391"/>
        <v>100</v>
      </c>
      <c r="L209" s="143">
        <f t="shared" si="391"/>
        <v>100</v>
      </c>
      <c r="N209" s="153" t="s">
        <v>170</v>
      </c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</row>
    <row r="210" spans="1:27" s="16" customFormat="1" ht="47.25">
      <c r="A210" s="34">
        <v>801950</v>
      </c>
      <c r="B210" s="34" t="e">
        <f t="shared" si="370"/>
        <v>#N/A</v>
      </c>
      <c r="C210" s="34">
        <v>600040</v>
      </c>
      <c r="D210" s="51" t="s">
        <v>80</v>
      </c>
      <c r="E210" s="20" t="s">
        <v>87</v>
      </c>
      <c r="F210" s="132"/>
      <c r="G210" s="132"/>
      <c r="H210" s="132"/>
      <c r="I210" s="143">
        <f>ROUND(IF(I212,H210/100*I212/100*I213,H210/100*I213),1)</f>
        <v>0</v>
      </c>
      <c r="J210" s="143">
        <f t="shared" ref="J210:L210" si="392">ROUND(IF(J212,I210/100*J212/100*J213,I210/100*J213),1)</f>
        <v>0</v>
      </c>
      <c r="K210" s="143">
        <f t="shared" si="392"/>
        <v>0</v>
      </c>
      <c r="L210" s="143">
        <f t="shared" si="392"/>
        <v>0</v>
      </c>
      <c r="N210" s="149" t="s">
        <v>169</v>
      </c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</row>
    <row r="211" spans="1:27" s="16" customFormat="1">
      <c r="A211" s="34">
        <v>801960</v>
      </c>
      <c r="B211" s="34" t="e">
        <f t="shared" si="370"/>
        <v>#N/A</v>
      </c>
      <c r="C211" s="34">
        <v>601040</v>
      </c>
      <c r="D211" s="52" t="s">
        <v>94</v>
      </c>
      <c r="E211" s="33" t="s">
        <v>12</v>
      </c>
      <c r="F211" s="139"/>
      <c r="G211" s="157">
        <f>ROUND(IF(F210,G210/F210*100,0),1)</f>
        <v>0</v>
      </c>
      <c r="H211" s="157">
        <f t="shared" ref="H211" si="393">ROUND(IF(G210,H210/G210*100,0),1)</f>
        <v>0</v>
      </c>
      <c r="I211" s="157">
        <f t="shared" ref="I211" si="394">ROUND(IF(H210,I210/H210*100,0),1)</f>
        <v>0</v>
      </c>
      <c r="J211" s="157">
        <f t="shared" ref="J211" si="395">ROUND(IF(I210,J210/I210*100,0),1)</f>
        <v>0</v>
      </c>
      <c r="K211" s="157">
        <f t="shared" ref="K211" si="396">ROUND(IF(J210,K210/J210*100,0),1)</f>
        <v>0</v>
      </c>
      <c r="L211" s="157">
        <f t="shared" ref="L211" si="397">ROUND(IF(K210,L210/K210*100,0),1)</f>
        <v>0</v>
      </c>
      <c r="N211" s="149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</row>
    <row r="212" spans="1:27" s="16" customFormat="1">
      <c r="A212" s="34">
        <v>801970</v>
      </c>
      <c r="B212" s="34" t="e">
        <f t="shared" si="370"/>
        <v>#N/A</v>
      </c>
      <c r="C212" s="34">
        <v>603040</v>
      </c>
      <c r="D212" s="55" t="s">
        <v>95</v>
      </c>
      <c r="E212" s="33" t="s">
        <v>12</v>
      </c>
      <c r="F212" s="139"/>
      <c r="G212" s="139"/>
      <c r="H212" s="139"/>
      <c r="I212" s="139"/>
      <c r="J212" s="139"/>
      <c r="K212" s="139"/>
      <c r="L212" s="139"/>
      <c r="N212" s="149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</row>
    <row r="213" spans="1:27" s="16" customFormat="1">
      <c r="A213" s="34">
        <v>801980</v>
      </c>
      <c r="B213" s="34" t="e">
        <f t="shared" si="370"/>
        <v>#N/A</v>
      </c>
      <c r="C213" s="34">
        <v>604040</v>
      </c>
      <c r="D213" s="56" t="s">
        <v>96</v>
      </c>
      <c r="E213" s="33" t="s">
        <v>12</v>
      </c>
      <c r="F213" s="132"/>
      <c r="G213" s="132"/>
      <c r="H213" s="132"/>
      <c r="I213" s="143">
        <f>I345</f>
        <v>100</v>
      </c>
      <c r="J213" s="143">
        <f t="shared" ref="J213:L213" si="398">J345</f>
        <v>100</v>
      </c>
      <c r="K213" s="143">
        <f t="shared" si="398"/>
        <v>100</v>
      </c>
      <c r="L213" s="143">
        <f t="shared" si="398"/>
        <v>100</v>
      </c>
      <c r="N213" s="153" t="s">
        <v>170</v>
      </c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</row>
    <row r="214" spans="1:27" s="16" customFormat="1" ht="31.5">
      <c r="A214" s="34">
        <v>801990</v>
      </c>
      <c r="B214" s="34" t="e">
        <f t="shared" si="370"/>
        <v>#N/A</v>
      </c>
      <c r="C214" s="34">
        <v>600050</v>
      </c>
      <c r="D214" s="51" t="s">
        <v>7</v>
      </c>
      <c r="E214" s="20" t="s">
        <v>87</v>
      </c>
      <c r="F214" s="132"/>
      <c r="G214" s="132"/>
      <c r="H214" s="132"/>
      <c r="I214" s="143">
        <f>ROUND(IF(I216,H214/100*I216/100*I217,H214/100*I217),1)</f>
        <v>0</v>
      </c>
      <c r="J214" s="143">
        <f t="shared" ref="J214:L214" si="399">ROUND(IF(J216,I214/100*J216/100*J217,I214/100*J217),1)</f>
        <v>0</v>
      </c>
      <c r="K214" s="143">
        <f t="shared" si="399"/>
        <v>0</v>
      </c>
      <c r="L214" s="143">
        <f t="shared" si="399"/>
        <v>0</v>
      </c>
      <c r="N214" s="149" t="s">
        <v>169</v>
      </c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</row>
    <row r="215" spans="1:27" s="16" customFormat="1">
      <c r="A215" s="34">
        <v>802000</v>
      </c>
      <c r="B215" s="34" t="e">
        <f t="shared" si="370"/>
        <v>#N/A</v>
      </c>
      <c r="C215" s="34">
        <v>601050</v>
      </c>
      <c r="D215" s="52" t="s">
        <v>94</v>
      </c>
      <c r="E215" s="33" t="s">
        <v>12</v>
      </c>
      <c r="F215" s="139"/>
      <c r="G215" s="157">
        <f>ROUND(IF(F214,G214/F214*100,0),1)</f>
        <v>0</v>
      </c>
      <c r="H215" s="157">
        <f t="shared" ref="H215" si="400">ROUND(IF(G214,H214/G214*100,0),1)</f>
        <v>0</v>
      </c>
      <c r="I215" s="157">
        <f t="shared" ref="I215" si="401">ROUND(IF(H214,I214/H214*100,0),1)</f>
        <v>0</v>
      </c>
      <c r="J215" s="157">
        <f t="shared" ref="J215" si="402">ROUND(IF(I214,J214/I214*100,0),1)</f>
        <v>0</v>
      </c>
      <c r="K215" s="157">
        <f t="shared" ref="K215" si="403">ROUND(IF(J214,K214/J214*100,0),1)</f>
        <v>0</v>
      </c>
      <c r="L215" s="157">
        <f t="shared" ref="L215" si="404">ROUND(IF(K214,L214/K214*100,0),1)</f>
        <v>0</v>
      </c>
      <c r="N215" s="149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</row>
    <row r="216" spans="1:27" s="16" customFormat="1" ht="47.25">
      <c r="A216" s="34">
        <v>802010</v>
      </c>
      <c r="B216" s="34" t="e">
        <f t="shared" si="370"/>
        <v>#N/A</v>
      </c>
      <c r="C216" s="34">
        <v>601150</v>
      </c>
      <c r="D216" s="58" t="s">
        <v>167</v>
      </c>
      <c r="E216" s="33" t="s">
        <v>12</v>
      </c>
      <c r="F216" s="139"/>
      <c r="G216" s="139"/>
      <c r="H216" s="139"/>
      <c r="I216" s="139"/>
      <c r="J216" s="139"/>
      <c r="K216" s="139"/>
      <c r="L216" s="139"/>
      <c r="N216" s="149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</row>
    <row r="217" spans="1:27" s="16" customFormat="1">
      <c r="A217" s="34">
        <v>802020</v>
      </c>
      <c r="B217" s="34" t="e">
        <f t="shared" si="370"/>
        <v>#N/A</v>
      </c>
      <c r="C217" s="34">
        <v>604050</v>
      </c>
      <c r="D217" s="56" t="s">
        <v>96</v>
      </c>
      <c r="E217" s="33" t="s">
        <v>12</v>
      </c>
      <c r="F217" s="132"/>
      <c r="G217" s="132"/>
      <c r="H217" s="132"/>
      <c r="I217" s="143">
        <f>I346</f>
        <v>100</v>
      </c>
      <c r="J217" s="143">
        <f t="shared" ref="J217:L217" si="405">J346</f>
        <v>100</v>
      </c>
      <c r="K217" s="143">
        <f t="shared" si="405"/>
        <v>100</v>
      </c>
      <c r="L217" s="143">
        <f t="shared" si="405"/>
        <v>100</v>
      </c>
      <c r="N217" s="153" t="s">
        <v>170</v>
      </c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</row>
    <row r="218" spans="1:27" s="16" customFormat="1" ht="31.5">
      <c r="A218" s="34">
        <v>802030</v>
      </c>
      <c r="B218" s="34" t="e">
        <f t="shared" si="370"/>
        <v>#N/A</v>
      </c>
      <c r="C218" s="34">
        <v>600060</v>
      </c>
      <c r="D218" s="51" t="s">
        <v>8</v>
      </c>
      <c r="E218" s="20" t="s">
        <v>87</v>
      </c>
      <c r="F218" s="139">
        <v>10358</v>
      </c>
      <c r="G218" s="139">
        <v>32718</v>
      </c>
      <c r="H218" s="139">
        <v>4333</v>
      </c>
      <c r="I218" s="139">
        <v>5000</v>
      </c>
      <c r="J218" s="139">
        <v>10000</v>
      </c>
      <c r="K218" s="139">
        <v>10000</v>
      </c>
      <c r="L218" s="139">
        <v>10000</v>
      </c>
      <c r="N218" s="149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</row>
    <row r="219" spans="1:27" s="16" customFormat="1">
      <c r="A219" s="34">
        <v>802040</v>
      </c>
      <c r="B219" s="34" t="e">
        <f t="shared" si="370"/>
        <v>#N/A</v>
      </c>
      <c r="C219" s="34">
        <v>601060</v>
      </c>
      <c r="D219" s="52" t="s">
        <v>94</v>
      </c>
      <c r="E219" s="33" t="s">
        <v>12</v>
      </c>
      <c r="F219" s="139"/>
      <c r="G219" s="157">
        <f>ROUND(IF(F218,G218/F218*100,0),1)</f>
        <v>315.89999999999998</v>
      </c>
      <c r="H219" s="157">
        <f t="shared" ref="H219:L219" si="406">ROUND(IF(G218,H218/G218*100,0),1)</f>
        <v>13.2</v>
      </c>
      <c r="I219" s="157">
        <f t="shared" si="406"/>
        <v>115.4</v>
      </c>
      <c r="J219" s="157">
        <f t="shared" si="406"/>
        <v>200</v>
      </c>
      <c r="K219" s="157">
        <f t="shared" si="406"/>
        <v>100</v>
      </c>
      <c r="L219" s="157">
        <f t="shared" si="406"/>
        <v>100</v>
      </c>
      <c r="N219" s="149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</row>
    <row r="220" spans="1:27" s="16" customFormat="1" ht="31.5">
      <c r="A220" s="34">
        <v>802050</v>
      </c>
      <c r="B220" s="34" t="e">
        <f t="shared" si="370"/>
        <v>#N/A</v>
      </c>
      <c r="C220" s="34">
        <v>601061</v>
      </c>
      <c r="D220" s="52" t="s">
        <v>81</v>
      </c>
      <c r="E220" s="20" t="s">
        <v>87</v>
      </c>
      <c r="F220" s="139"/>
      <c r="G220" s="139"/>
      <c r="H220" s="139"/>
      <c r="I220" s="139"/>
      <c r="J220" s="139"/>
      <c r="K220" s="139"/>
      <c r="L220" s="139"/>
      <c r="N220" s="149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</row>
    <row r="221" spans="1:27" s="16" customFormat="1">
      <c r="A221" s="34">
        <v>802060</v>
      </c>
      <c r="B221" s="34" t="e">
        <f t="shared" ref="B221:B238" si="407">VALUE(CONCATENATE($A$2,$C$4,C221))</f>
        <v>#N/A</v>
      </c>
      <c r="C221" s="34">
        <v>600070</v>
      </c>
      <c r="D221" s="57" t="s">
        <v>6</v>
      </c>
      <c r="E221" s="20" t="s">
        <v>87</v>
      </c>
      <c r="F221" s="132"/>
      <c r="G221" s="132"/>
      <c r="H221" s="132"/>
      <c r="I221" s="143">
        <f>ROUND(IF(I223,H221/100*I223/100*I224,H221/100*I224),1)</f>
        <v>0</v>
      </c>
      <c r="J221" s="143">
        <f t="shared" ref="J221:L221" si="408">ROUND(IF(J223,I221/100*J223/100*J224,I221/100*J224),1)</f>
        <v>0</v>
      </c>
      <c r="K221" s="143">
        <f t="shared" si="408"/>
        <v>0</v>
      </c>
      <c r="L221" s="143">
        <f t="shared" si="408"/>
        <v>0</v>
      </c>
      <c r="M221" s="11"/>
      <c r="N221" s="149" t="s">
        <v>169</v>
      </c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</row>
    <row r="222" spans="1:27" s="16" customFormat="1">
      <c r="A222" s="34">
        <v>802070</v>
      </c>
      <c r="B222" s="34" t="e">
        <f t="shared" si="407"/>
        <v>#N/A</v>
      </c>
      <c r="C222" s="34">
        <v>601070</v>
      </c>
      <c r="D222" s="52" t="s">
        <v>94</v>
      </c>
      <c r="E222" s="33" t="s">
        <v>12</v>
      </c>
      <c r="F222" s="139"/>
      <c r="G222" s="157">
        <f>ROUND(IF(F221,G221/F221*100,0),1)</f>
        <v>0</v>
      </c>
      <c r="H222" s="157">
        <f t="shared" ref="H222" si="409">ROUND(IF(G221,H221/G221*100,0),1)</f>
        <v>0</v>
      </c>
      <c r="I222" s="157">
        <f t="shared" ref="I222" si="410">ROUND(IF(H221,I221/H221*100,0),1)</f>
        <v>0</v>
      </c>
      <c r="J222" s="157">
        <f t="shared" ref="J222" si="411">ROUND(IF(I221,J221/I221*100,0),1)</f>
        <v>0</v>
      </c>
      <c r="K222" s="157">
        <f t="shared" ref="K222" si="412">ROUND(IF(J221,K221/J221*100,0),1)</f>
        <v>0</v>
      </c>
      <c r="L222" s="157">
        <f t="shared" ref="L222" si="413">ROUND(IF(K221,L221/K221*100,0),1)</f>
        <v>0</v>
      </c>
      <c r="N222" s="149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</row>
    <row r="223" spans="1:27" s="16" customFormat="1" ht="47.25">
      <c r="A223" s="34">
        <v>802080</v>
      </c>
      <c r="B223" s="34" t="e">
        <f t="shared" si="407"/>
        <v>#N/A</v>
      </c>
      <c r="C223" s="34">
        <v>601170</v>
      </c>
      <c r="D223" s="58" t="s">
        <v>167</v>
      </c>
      <c r="E223" s="33" t="s">
        <v>12</v>
      </c>
      <c r="F223" s="139"/>
      <c r="G223" s="139"/>
      <c r="H223" s="139"/>
      <c r="I223" s="139"/>
      <c r="J223" s="139"/>
      <c r="K223" s="139"/>
      <c r="L223" s="139"/>
      <c r="N223" s="149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</row>
    <row r="224" spans="1:27" s="16" customFormat="1">
      <c r="A224" s="34">
        <v>802090</v>
      </c>
      <c r="B224" s="34" t="e">
        <f t="shared" si="407"/>
        <v>#N/A</v>
      </c>
      <c r="C224" s="34">
        <v>604070</v>
      </c>
      <c r="D224" s="56" t="s">
        <v>96</v>
      </c>
      <c r="E224" s="33" t="s">
        <v>12</v>
      </c>
      <c r="F224" s="132"/>
      <c r="G224" s="132"/>
      <c r="H224" s="132"/>
      <c r="I224" s="143">
        <f>I348</f>
        <v>100</v>
      </c>
      <c r="J224" s="143">
        <f t="shared" ref="J224:L224" si="414">J348</f>
        <v>100</v>
      </c>
      <c r="K224" s="143">
        <f t="shared" si="414"/>
        <v>100</v>
      </c>
      <c r="L224" s="143">
        <f t="shared" si="414"/>
        <v>100</v>
      </c>
      <c r="M224" s="1"/>
      <c r="N224" s="153" t="s">
        <v>170</v>
      </c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</row>
    <row r="225" spans="1:27" s="16" customFormat="1">
      <c r="A225" s="34">
        <v>802100</v>
      </c>
      <c r="B225" s="34" t="e">
        <f t="shared" si="407"/>
        <v>#N/A</v>
      </c>
      <c r="C225" s="34">
        <v>600075</v>
      </c>
      <c r="D225" s="57" t="s">
        <v>159</v>
      </c>
      <c r="E225" s="20" t="s">
        <v>87</v>
      </c>
      <c r="F225" s="132"/>
      <c r="G225" s="132"/>
      <c r="H225" s="132"/>
      <c r="I225" s="143">
        <f>ROUND(IF(I227,H225/100*I227/100*I228,H225/100*I228),1)</f>
        <v>0</v>
      </c>
      <c r="J225" s="143">
        <f t="shared" ref="J225:L225" si="415">ROUND(IF(J227,I225/100*J227/100*J228,I225/100*J228),1)</f>
        <v>0</v>
      </c>
      <c r="K225" s="143">
        <f t="shared" si="415"/>
        <v>0</v>
      </c>
      <c r="L225" s="143">
        <f t="shared" si="415"/>
        <v>0</v>
      </c>
      <c r="M225" s="11"/>
      <c r="N225" s="149" t="s">
        <v>169</v>
      </c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</row>
    <row r="226" spans="1:27" s="16" customFormat="1">
      <c r="A226" s="34">
        <v>802110</v>
      </c>
      <c r="B226" s="34" t="e">
        <f t="shared" si="407"/>
        <v>#N/A</v>
      </c>
      <c r="C226" s="34">
        <v>601075</v>
      </c>
      <c r="D226" s="52" t="s">
        <v>94</v>
      </c>
      <c r="E226" s="33" t="s">
        <v>12</v>
      </c>
      <c r="F226" s="139"/>
      <c r="G226" s="157">
        <f>ROUND(IF(F225,G225/F225*100,0),1)</f>
        <v>0</v>
      </c>
      <c r="H226" s="157">
        <f t="shared" ref="H226:K226" si="416">ROUND(IF(G225,H225/G225*100,0),1)</f>
        <v>0</v>
      </c>
      <c r="I226" s="157">
        <f t="shared" si="416"/>
        <v>0</v>
      </c>
      <c r="J226" s="157">
        <f t="shared" si="416"/>
        <v>0</v>
      </c>
      <c r="K226" s="157">
        <f t="shared" si="416"/>
        <v>0</v>
      </c>
      <c r="L226" s="157">
        <f>ROUND(IF(K225,L225/K225*100,0),1)</f>
        <v>0</v>
      </c>
      <c r="M226" s="11"/>
      <c r="N226" s="149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</row>
    <row r="227" spans="1:27" s="16" customFormat="1" ht="47.25">
      <c r="A227" s="34">
        <v>802120</v>
      </c>
      <c r="B227" s="34" t="e">
        <f t="shared" si="407"/>
        <v>#N/A</v>
      </c>
      <c r="C227" s="34">
        <v>601175</v>
      </c>
      <c r="D227" s="58" t="s">
        <v>167</v>
      </c>
      <c r="E227" s="33" t="s">
        <v>12</v>
      </c>
      <c r="F227" s="139"/>
      <c r="G227" s="139"/>
      <c r="H227" s="139"/>
      <c r="I227" s="139"/>
      <c r="J227" s="139"/>
      <c r="K227" s="139"/>
      <c r="L227" s="139"/>
      <c r="M227" s="11"/>
      <c r="N227" s="149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</row>
    <row r="228" spans="1:27" s="16" customFormat="1">
      <c r="A228" s="34">
        <v>802130</v>
      </c>
      <c r="B228" s="34" t="e">
        <f t="shared" si="407"/>
        <v>#N/A</v>
      </c>
      <c r="C228" s="34">
        <v>604075</v>
      </c>
      <c r="D228" s="56" t="s">
        <v>96</v>
      </c>
      <c r="E228" s="33" t="s">
        <v>12</v>
      </c>
      <c r="F228" s="132"/>
      <c r="G228" s="132"/>
      <c r="H228" s="132"/>
      <c r="I228" s="143">
        <f>I349</f>
        <v>100</v>
      </c>
      <c r="J228" s="143">
        <f t="shared" ref="J228:L228" si="417">J349</f>
        <v>100</v>
      </c>
      <c r="K228" s="143">
        <f t="shared" si="417"/>
        <v>100</v>
      </c>
      <c r="L228" s="143">
        <f t="shared" si="417"/>
        <v>100</v>
      </c>
      <c r="M228" s="11"/>
      <c r="N228" s="153" t="s">
        <v>170</v>
      </c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</row>
    <row r="229" spans="1:27" s="16" customFormat="1">
      <c r="A229" s="34">
        <v>802140</v>
      </c>
      <c r="B229" s="34" t="e">
        <f t="shared" si="407"/>
        <v>#N/A</v>
      </c>
      <c r="C229" s="34">
        <v>600080</v>
      </c>
      <c r="D229" s="51" t="s">
        <v>82</v>
      </c>
      <c r="E229" s="20" t="s">
        <v>87</v>
      </c>
      <c r="F229" s="132"/>
      <c r="G229" s="132"/>
      <c r="H229" s="132"/>
      <c r="I229" s="143">
        <f>ROUND(IF(I231,H229/100*I231/100*I232,H229/100*I232),1)</f>
        <v>0</v>
      </c>
      <c r="J229" s="143">
        <f t="shared" ref="J229:L229" si="418">ROUND(IF(J231,I229/100*J231/100*J232,I229/100*J232),1)</f>
        <v>0</v>
      </c>
      <c r="K229" s="143">
        <f t="shared" si="418"/>
        <v>0</v>
      </c>
      <c r="L229" s="143">
        <f t="shared" si="418"/>
        <v>0</v>
      </c>
      <c r="M229" s="1"/>
      <c r="N229" s="149" t="s">
        <v>169</v>
      </c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</row>
    <row r="230" spans="1:27" s="16" customFormat="1">
      <c r="A230" s="34">
        <v>802150</v>
      </c>
      <c r="B230" s="34" t="e">
        <f t="shared" si="407"/>
        <v>#N/A</v>
      </c>
      <c r="C230" s="34">
        <v>601080</v>
      </c>
      <c r="D230" s="52" t="s">
        <v>94</v>
      </c>
      <c r="E230" s="33" t="s">
        <v>12</v>
      </c>
      <c r="F230" s="139"/>
      <c r="G230" s="157">
        <f>ROUND(IF(F229,G229/F229*100,0),1)</f>
        <v>0</v>
      </c>
      <c r="H230" s="157">
        <f t="shared" ref="H230" si="419">ROUND(IF(G229,H229/G229*100,0),1)</f>
        <v>0</v>
      </c>
      <c r="I230" s="157">
        <f t="shared" ref="I230" si="420">ROUND(IF(H229,I229/H229*100,0),1)</f>
        <v>0</v>
      </c>
      <c r="J230" s="157">
        <f t="shared" ref="J230" si="421">ROUND(IF(I229,J229/I229*100,0),1)</f>
        <v>0</v>
      </c>
      <c r="K230" s="157">
        <f t="shared" ref="K230" si="422">ROUND(IF(J229,K229/J229*100,0),1)</f>
        <v>0</v>
      </c>
      <c r="L230" s="157">
        <f t="shared" ref="L230" si="423">ROUND(IF(K229,L229/K229*100,0),1)</f>
        <v>0</v>
      </c>
      <c r="M230" s="1"/>
      <c r="N230" s="149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</row>
    <row r="231" spans="1:27" s="16" customFormat="1" ht="47.25">
      <c r="A231" s="34">
        <v>802160</v>
      </c>
      <c r="B231" s="34" t="e">
        <f t="shared" si="407"/>
        <v>#N/A</v>
      </c>
      <c r="C231" s="34">
        <v>601180</v>
      </c>
      <c r="D231" s="58" t="s">
        <v>167</v>
      </c>
      <c r="E231" s="33" t="s">
        <v>12</v>
      </c>
      <c r="F231" s="139"/>
      <c r="G231" s="139"/>
      <c r="H231" s="139"/>
      <c r="I231" s="139"/>
      <c r="J231" s="139"/>
      <c r="K231" s="139"/>
      <c r="L231" s="139"/>
      <c r="M231" s="1"/>
      <c r="N231" s="149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</row>
    <row r="232" spans="1:27" s="16" customFormat="1">
      <c r="A232" s="34">
        <v>802170</v>
      </c>
      <c r="B232" s="34" t="e">
        <f t="shared" si="407"/>
        <v>#N/A</v>
      </c>
      <c r="C232" s="34">
        <v>604080</v>
      </c>
      <c r="D232" s="56" t="s">
        <v>97</v>
      </c>
      <c r="E232" s="33" t="s">
        <v>12</v>
      </c>
      <c r="F232" s="132"/>
      <c r="G232" s="132"/>
      <c r="H232" s="132"/>
      <c r="I232" s="143">
        <f>I350</f>
        <v>100</v>
      </c>
      <c r="J232" s="143">
        <f t="shared" ref="J232:L232" si="424">J350</f>
        <v>100</v>
      </c>
      <c r="K232" s="143">
        <f t="shared" si="424"/>
        <v>100</v>
      </c>
      <c r="L232" s="143">
        <f t="shared" si="424"/>
        <v>100</v>
      </c>
      <c r="M232" s="1"/>
      <c r="N232" s="153" t="s">
        <v>170</v>
      </c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</row>
    <row r="233" spans="1:27" s="16" customFormat="1">
      <c r="A233" s="34">
        <v>802180</v>
      </c>
      <c r="B233" s="34" t="e">
        <f t="shared" si="407"/>
        <v>#N/A</v>
      </c>
      <c r="C233" s="34">
        <v>600090</v>
      </c>
      <c r="D233" s="57" t="s">
        <v>83</v>
      </c>
      <c r="E233" s="20" t="s">
        <v>87</v>
      </c>
      <c r="F233" s="132"/>
      <c r="G233" s="132"/>
      <c r="H233" s="132"/>
      <c r="I233" s="143">
        <f>ROUND(IF(I235,H233/100*I235/100*I236,H233/100*I236),1)</f>
        <v>0</v>
      </c>
      <c r="J233" s="143">
        <f t="shared" ref="J233:L233" si="425">ROUND(IF(J235,I233/100*J235/100*J236,I233/100*J236),1)</f>
        <v>0</v>
      </c>
      <c r="K233" s="143">
        <f t="shared" si="425"/>
        <v>0</v>
      </c>
      <c r="L233" s="143">
        <f t="shared" si="425"/>
        <v>0</v>
      </c>
      <c r="M233" s="1"/>
      <c r="N233" s="149" t="s">
        <v>169</v>
      </c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</row>
    <row r="234" spans="1:27" s="16" customFormat="1">
      <c r="A234" s="34">
        <v>802190</v>
      </c>
      <c r="B234" s="34" t="e">
        <f t="shared" si="407"/>
        <v>#N/A</v>
      </c>
      <c r="C234" s="34">
        <v>601090</v>
      </c>
      <c r="D234" s="52" t="s">
        <v>94</v>
      </c>
      <c r="E234" s="33" t="s">
        <v>12</v>
      </c>
      <c r="F234" s="139"/>
      <c r="G234" s="157">
        <f>ROUND(IF(F233,G233/F233*100,0),1)</f>
        <v>0</v>
      </c>
      <c r="H234" s="157">
        <f>ROUND(IF(G233,H233/G233*100,0),1)</f>
        <v>0</v>
      </c>
      <c r="I234" s="157">
        <f>ROUND(IF(H233,I233/H233*100,0),1)</f>
        <v>0</v>
      </c>
      <c r="J234" s="157">
        <f t="shared" ref="J234" si="426">ROUND(IF(I233,J233/I233*100,0),1)</f>
        <v>0</v>
      </c>
      <c r="K234" s="157">
        <f t="shared" ref="K234" si="427">ROUND(IF(J233,K233/J233*100,0),1)</f>
        <v>0</v>
      </c>
      <c r="L234" s="157">
        <f t="shared" ref="L234" si="428">ROUND(IF(K233,L233/K233*100,0),1)</f>
        <v>0</v>
      </c>
      <c r="M234" s="1"/>
      <c r="N234" s="149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</row>
    <row r="235" spans="1:27" s="16" customFormat="1" ht="47.25">
      <c r="A235" s="34">
        <v>802200</v>
      </c>
      <c r="B235" s="34" t="e">
        <f t="shared" si="407"/>
        <v>#N/A</v>
      </c>
      <c r="C235" s="34">
        <v>601190</v>
      </c>
      <c r="D235" s="58" t="s">
        <v>167</v>
      </c>
      <c r="E235" s="33" t="s">
        <v>12</v>
      </c>
      <c r="F235" s="139"/>
      <c r="G235" s="139"/>
      <c r="H235" s="139"/>
      <c r="I235" s="139"/>
      <c r="J235" s="139"/>
      <c r="K235" s="139"/>
      <c r="L235" s="139"/>
      <c r="M235" s="1"/>
      <c r="N235" s="149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</row>
    <row r="236" spans="1:27" s="16" customFormat="1">
      <c r="A236" s="34">
        <v>802210</v>
      </c>
      <c r="B236" s="34" t="e">
        <f t="shared" si="407"/>
        <v>#N/A</v>
      </c>
      <c r="C236" s="34">
        <v>604090</v>
      </c>
      <c r="D236" s="56" t="s">
        <v>96</v>
      </c>
      <c r="E236" s="33" t="s">
        <v>12</v>
      </c>
      <c r="F236" s="132"/>
      <c r="G236" s="132"/>
      <c r="H236" s="132"/>
      <c r="I236" s="143">
        <f>I351</f>
        <v>100</v>
      </c>
      <c r="J236" s="143">
        <f t="shared" ref="J236:L236" si="429">J351</f>
        <v>100</v>
      </c>
      <c r="K236" s="143">
        <f t="shared" si="429"/>
        <v>100</v>
      </c>
      <c r="L236" s="143">
        <f t="shared" si="429"/>
        <v>100</v>
      </c>
      <c r="M236" s="1"/>
      <c r="N236" s="153" t="s">
        <v>170</v>
      </c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</row>
    <row r="237" spans="1:27" s="16" customFormat="1">
      <c r="A237" s="34">
        <v>802220</v>
      </c>
      <c r="B237" s="34" t="e">
        <f t="shared" si="407"/>
        <v>#N/A</v>
      </c>
      <c r="C237" s="34">
        <v>700000</v>
      </c>
      <c r="D237" s="59" t="s">
        <v>86</v>
      </c>
      <c r="E237" s="20" t="s">
        <v>87</v>
      </c>
      <c r="F237" s="139">
        <f>ROUND(F240+F242+F244+F246+F248+F250+F252+F254+F256+F258,1)</f>
        <v>0</v>
      </c>
      <c r="G237" s="139">
        <f t="shared" ref="G237:L237" si="430">ROUND(G240+G242+G244+G246+G248+G250+G252+G254+G256+G258,1)</f>
        <v>0</v>
      </c>
      <c r="H237" s="139">
        <f t="shared" si="430"/>
        <v>0</v>
      </c>
      <c r="I237" s="139">
        <f t="shared" si="430"/>
        <v>0</v>
      </c>
      <c r="J237" s="139">
        <f t="shared" si="430"/>
        <v>0</v>
      </c>
      <c r="K237" s="139">
        <f t="shared" si="430"/>
        <v>0</v>
      </c>
      <c r="L237" s="139">
        <f t="shared" si="430"/>
        <v>0</v>
      </c>
      <c r="M237" s="1"/>
      <c r="N237" s="149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</row>
    <row r="238" spans="1:27" s="16" customFormat="1">
      <c r="A238" s="34">
        <v>802230</v>
      </c>
      <c r="B238" s="34" t="e">
        <f t="shared" si="407"/>
        <v>#N/A</v>
      </c>
      <c r="C238" s="34">
        <v>701000</v>
      </c>
      <c r="D238" s="60" t="s">
        <v>94</v>
      </c>
      <c r="E238" s="33" t="s">
        <v>12</v>
      </c>
      <c r="F238" s="139"/>
      <c r="G238" s="157">
        <f>ROUND(IF(F237,G237/F237*100,0),1)</f>
        <v>0</v>
      </c>
      <c r="H238" s="157">
        <f t="shared" ref="H238:L238" si="431">ROUND(IF(G237,H237/G237*100,0),1)</f>
        <v>0</v>
      </c>
      <c r="I238" s="157">
        <f t="shared" si="431"/>
        <v>0</v>
      </c>
      <c r="J238" s="157">
        <f t="shared" si="431"/>
        <v>0</v>
      </c>
      <c r="K238" s="157">
        <f t="shared" si="431"/>
        <v>0</v>
      </c>
      <c r="L238" s="157">
        <f t="shared" si="431"/>
        <v>0</v>
      </c>
      <c r="M238" s="1"/>
      <c r="N238" s="149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</row>
    <row r="239" spans="1:27" s="16" customFormat="1" ht="63">
      <c r="A239" s="34">
        <v>802240</v>
      </c>
      <c r="B239" s="34"/>
      <c r="C239" s="34"/>
      <c r="D239" s="61" t="s">
        <v>106</v>
      </c>
      <c r="E239" s="20" t="s">
        <v>87</v>
      </c>
      <c r="F239" s="157">
        <f t="shared" ref="F239:L239" si="432">ROUND(F240+F242+F244+F246+F248+F250+F252+F254+F256+F258,1)</f>
        <v>0</v>
      </c>
      <c r="G239" s="157">
        <f t="shared" si="432"/>
        <v>0</v>
      </c>
      <c r="H239" s="157">
        <f t="shared" si="432"/>
        <v>0</v>
      </c>
      <c r="I239" s="157">
        <f t="shared" si="432"/>
        <v>0</v>
      </c>
      <c r="J239" s="157">
        <f t="shared" si="432"/>
        <v>0</v>
      </c>
      <c r="K239" s="157">
        <f t="shared" si="432"/>
        <v>0</v>
      </c>
      <c r="L239" s="157">
        <f t="shared" si="432"/>
        <v>0</v>
      </c>
      <c r="M239" s="1"/>
      <c r="N239" s="150" t="s">
        <v>115</v>
      </c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</row>
    <row r="240" spans="1:27" s="16" customFormat="1">
      <c r="A240" s="34">
        <v>802250</v>
      </c>
      <c r="B240" s="34" t="e">
        <f t="shared" ref="B240:B257" si="433">VALUE(CONCATENATE($A$2,$C$4,C240))</f>
        <v>#N/A</v>
      </c>
      <c r="C240" s="34">
        <v>700010</v>
      </c>
      <c r="D240" s="59" t="s">
        <v>4</v>
      </c>
      <c r="E240" s="20" t="s">
        <v>87</v>
      </c>
      <c r="F240" s="139"/>
      <c r="G240" s="139"/>
      <c r="H240" s="139"/>
      <c r="I240" s="139"/>
      <c r="J240" s="139"/>
      <c r="K240" s="139"/>
      <c r="L240" s="139"/>
      <c r="M240" s="1"/>
      <c r="N240" s="149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</row>
    <row r="241" spans="1:27" s="16" customFormat="1">
      <c r="A241" s="34">
        <v>802260</v>
      </c>
      <c r="B241" s="34" t="e">
        <f t="shared" si="433"/>
        <v>#N/A</v>
      </c>
      <c r="C241" s="34">
        <v>701010</v>
      </c>
      <c r="D241" s="68" t="s">
        <v>94</v>
      </c>
      <c r="E241" s="33" t="s">
        <v>12</v>
      </c>
      <c r="F241" s="139"/>
      <c r="G241" s="157">
        <f>ROUND(IF(F240,G240/F240*100,0),1)</f>
        <v>0</v>
      </c>
      <c r="H241" s="157">
        <f t="shared" ref="H241" si="434">ROUND(IF(G240,H240/G240*100,0),1)</f>
        <v>0</v>
      </c>
      <c r="I241" s="157">
        <f t="shared" ref="I241" si="435">ROUND(IF(H240,I240/H240*100,0),1)</f>
        <v>0</v>
      </c>
      <c r="J241" s="157">
        <f t="shared" ref="J241" si="436">ROUND(IF(I240,J240/I240*100,0),1)</f>
        <v>0</v>
      </c>
      <c r="K241" s="157">
        <f t="shared" ref="K241" si="437">ROUND(IF(J240,K240/J240*100,0),1)</f>
        <v>0</v>
      </c>
      <c r="L241" s="157">
        <f t="shared" ref="L241" si="438">ROUND(IF(K240,L240/K240*100,0),1)</f>
        <v>0</v>
      </c>
      <c r="M241" s="1"/>
      <c r="N241" s="149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</row>
    <row r="242" spans="1:27" s="16" customFormat="1">
      <c r="A242" s="34">
        <v>802270</v>
      </c>
      <c r="B242" s="34" t="e">
        <f t="shared" si="433"/>
        <v>#N/A</v>
      </c>
      <c r="C242" s="34">
        <v>700020</v>
      </c>
      <c r="D242" s="59" t="s">
        <v>5</v>
      </c>
      <c r="E242" s="20" t="s">
        <v>87</v>
      </c>
      <c r="F242" s="139"/>
      <c r="G242" s="139"/>
      <c r="H242" s="139"/>
      <c r="I242" s="139"/>
      <c r="J242" s="139"/>
      <c r="K242" s="139"/>
      <c r="L242" s="139"/>
      <c r="M242" s="1"/>
      <c r="N242" s="149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</row>
    <row r="243" spans="1:27" s="16" customFormat="1">
      <c r="A243" s="34">
        <v>802280</v>
      </c>
      <c r="B243" s="34" t="e">
        <f t="shared" si="433"/>
        <v>#N/A</v>
      </c>
      <c r="C243" s="34">
        <v>701020</v>
      </c>
      <c r="D243" s="68" t="s">
        <v>94</v>
      </c>
      <c r="E243" s="33" t="s">
        <v>12</v>
      </c>
      <c r="F243" s="139"/>
      <c r="G243" s="157">
        <f>ROUND(IF(F242,G242/F242*100,0),1)</f>
        <v>0</v>
      </c>
      <c r="H243" s="157">
        <f t="shared" ref="H243" si="439">ROUND(IF(G242,H242/G242*100,0),1)</f>
        <v>0</v>
      </c>
      <c r="I243" s="157">
        <f t="shared" ref="I243" si="440">ROUND(IF(H242,I242/H242*100,0),1)</f>
        <v>0</v>
      </c>
      <c r="J243" s="157">
        <f t="shared" ref="J243" si="441">ROUND(IF(I242,J242/I242*100,0),1)</f>
        <v>0</v>
      </c>
      <c r="K243" s="157">
        <f t="shared" ref="K243" si="442">ROUND(IF(J242,K242/J242*100,0),1)</f>
        <v>0</v>
      </c>
      <c r="L243" s="157">
        <f t="shared" ref="L243" si="443">ROUND(IF(K242,L242/K242*100,0),1)</f>
        <v>0</v>
      </c>
      <c r="M243" s="1"/>
      <c r="N243" s="149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</row>
    <row r="244" spans="1:27" s="16" customFormat="1" ht="31.5">
      <c r="A244" s="34">
        <v>802290</v>
      </c>
      <c r="B244" s="34" t="e">
        <f t="shared" si="433"/>
        <v>#N/A</v>
      </c>
      <c r="C244" s="34">
        <v>700030</v>
      </c>
      <c r="D244" s="59" t="s">
        <v>9</v>
      </c>
      <c r="E244" s="20" t="s">
        <v>87</v>
      </c>
      <c r="F244" s="139"/>
      <c r="G244" s="139"/>
      <c r="H244" s="139"/>
      <c r="I244" s="139"/>
      <c r="J244" s="139"/>
      <c r="K244" s="139"/>
      <c r="L244" s="139"/>
      <c r="M244" s="1"/>
      <c r="N244" s="149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</row>
    <row r="245" spans="1:27" s="16" customFormat="1">
      <c r="A245" s="34">
        <v>802300</v>
      </c>
      <c r="B245" s="34" t="e">
        <f t="shared" si="433"/>
        <v>#N/A</v>
      </c>
      <c r="C245" s="34">
        <v>701030</v>
      </c>
      <c r="D245" s="68" t="s">
        <v>94</v>
      </c>
      <c r="E245" s="33" t="s">
        <v>12</v>
      </c>
      <c r="F245" s="139"/>
      <c r="G245" s="157">
        <f>ROUND(IF(F244,G244/F244*100,0),1)</f>
        <v>0</v>
      </c>
      <c r="H245" s="157">
        <f t="shared" ref="H245" si="444">ROUND(IF(G244,H244/G244*100,0),1)</f>
        <v>0</v>
      </c>
      <c r="I245" s="157">
        <f t="shared" ref="I245" si="445">ROUND(IF(H244,I244/H244*100,0),1)</f>
        <v>0</v>
      </c>
      <c r="J245" s="157">
        <f t="shared" ref="J245" si="446">ROUND(IF(I244,J244/I244*100,0),1)</f>
        <v>0</v>
      </c>
      <c r="K245" s="157">
        <f t="shared" ref="K245" si="447">ROUND(IF(J244,K244/J244*100,0),1)</f>
        <v>0</v>
      </c>
      <c r="L245" s="157">
        <f t="shared" ref="L245" si="448">ROUND(IF(K244,L244/K244*100,0),1)</f>
        <v>0</v>
      </c>
      <c r="M245" s="1"/>
      <c r="N245" s="149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</row>
    <row r="246" spans="1:27" s="16" customFormat="1" ht="47.25">
      <c r="A246" s="34">
        <v>802310</v>
      </c>
      <c r="B246" s="34" t="e">
        <f t="shared" si="433"/>
        <v>#N/A</v>
      </c>
      <c r="C246" s="34">
        <v>700040</v>
      </c>
      <c r="D246" s="59" t="s">
        <v>80</v>
      </c>
      <c r="E246" s="20" t="s">
        <v>87</v>
      </c>
      <c r="F246" s="139"/>
      <c r="G246" s="139"/>
      <c r="H246" s="139"/>
      <c r="I246" s="139"/>
      <c r="J246" s="139"/>
      <c r="K246" s="139"/>
      <c r="L246" s="139"/>
      <c r="M246" s="1"/>
      <c r="N246" s="149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</row>
    <row r="247" spans="1:27" s="16" customFormat="1">
      <c r="A247" s="34">
        <v>802320</v>
      </c>
      <c r="B247" s="34" t="e">
        <f t="shared" si="433"/>
        <v>#N/A</v>
      </c>
      <c r="C247" s="34">
        <v>701040</v>
      </c>
      <c r="D247" s="68" t="s">
        <v>94</v>
      </c>
      <c r="E247" s="33" t="s">
        <v>12</v>
      </c>
      <c r="F247" s="139"/>
      <c r="G247" s="157">
        <f>ROUND(IF(F246,G246/F246*100,0),1)</f>
        <v>0</v>
      </c>
      <c r="H247" s="157">
        <f t="shared" ref="H247" si="449">ROUND(IF(G246,H246/G246*100,0),1)</f>
        <v>0</v>
      </c>
      <c r="I247" s="157">
        <f t="shared" ref="I247" si="450">ROUND(IF(H246,I246/H246*100,0),1)</f>
        <v>0</v>
      </c>
      <c r="J247" s="157">
        <f t="shared" ref="J247" si="451">ROUND(IF(I246,J246/I246*100,0),1)</f>
        <v>0</v>
      </c>
      <c r="K247" s="157">
        <f t="shared" ref="K247" si="452">ROUND(IF(J246,K246/J246*100,0),1)</f>
        <v>0</v>
      </c>
      <c r="L247" s="157">
        <f t="shared" ref="L247" si="453">ROUND(IF(K246,L246/K246*100,0),1)</f>
        <v>0</v>
      </c>
      <c r="M247" s="1"/>
      <c r="N247" s="149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</row>
    <row r="248" spans="1:27" s="16" customFormat="1" ht="31.5">
      <c r="A248" s="34">
        <v>802330</v>
      </c>
      <c r="B248" s="34" t="e">
        <f t="shared" si="433"/>
        <v>#N/A</v>
      </c>
      <c r="C248" s="34">
        <v>700050</v>
      </c>
      <c r="D248" s="59" t="s">
        <v>7</v>
      </c>
      <c r="E248" s="20" t="s">
        <v>87</v>
      </c>
      <c r="F248" s="139"/>
      <c r="G248" s="139"/>
      <c r="H248" s="139"/>
      <c r="I248" s="139"/>
      <c r="J248" s="139"/>
      <c r="K248" s="139"/>
      <c r="L248" s="139"/>
      <c r="M248" s="1"/>
      <c r="N248" s="149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</row>
    <row r="249" spans="1:27" s="16" customFormat="1">
      <c r="A249" s="34">
        <v>802340</v>
      </c>
      <c r="B249" s="34" t="e">
        <f t="shared" si="433"/>
        <v>#N/A</v>
      </c>
      <c r="C249" s="34">
        <v>701050</v>
      </c>
      <c r="D249" s="68" t="s">
        <v>94</v>
      </c>
      <c r="E249" s="33" t="s">
        <v>12</v>
      </c>
      <c r="F249" s="139"/>
      <c r="G249" s="157">
        <f>ROUND(IF(F248,G248/F248*100,0),1)</f>
        <v>0</v>
      </c>
      <c r="H249" s="157">
        <f t="shared" ref="H249" si="454">ROUND(IF(G248,H248/G248*100,0),1)</f>
        <v>0</v>
      </c>
      <c r="I249" s="157">
        <f t="shared" ref="I249" si="455">ROUND(IF(H248,I248/H248*100,0),1)</f>
        <v>0</v>
      </c>
      <c r="J249" s="157">
        <f t="shared" ref="J249" si="456">ROUND(IF(I248,J248/I248*100,0),1)</f>
        <v>0</v>
      </c>
      <c r="K249" s="157">
        <f t="shared" ref="K249" si="457">ROUND(IF(J248,K248/J248*100,0),1)</f>
        <v>0</v>
      </c>
      <c r="L249" s="157">
        <f t="shared" ref="L249" si="458">ROUND(IF(K248,L248/K248*100,0),1)</f>
        <v>0</v>
      </c>
      <c r="M249" s="1"/>
      <c r="N249" s="149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</row>
    <row r="250" spans="1:27" s="16" customFormat="1" ht="31.5">
      <c r="A250" s="34">
        <v>802350</v>
      </c>
      <c r="B250" s="34" t="e">
        <f t="shared" si="433"/>
        <v>#N/A</v>
      </c>
      <c r="C250" s="34">
        <v>700060</v>
      </c>
      <c r="D250" s="59" t="s">
        <v>8</v>
      </c>
      <c r="E250" s="20" t="s">
        <v>87</v>
      </c>
      <c r="F250" s="139"/>
      <c r="G250" s="139"/>
      <c r="H250" s="139"/>
      <c r="I250" s="139"/>
      <c r="J250" s="139"/>
      <c r="K250" s="139"/>
      <c r="L250" s="139"/>
      <c r="M250" s="1"/>
      <c r="N250" s="149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</row>
    <row r="251" spans="1:27" s="16" customFormat="1">
      <c r="A251" s="34">
        <v>802360</v>
      </c>
      <c r="B251" s="34" t="e">
        <f t="shared" si="433"/>
        <v>#N/A</v>
      </c>
      <c r="C251" s="34">
        <v>701060</v>
      </c>
      <c r="D251" s="68" t="s">
        <v>94</v>
      </c>
      <c r="E251" s="33" t="s">
        <v>12</v>
      </c>
      <c r="F251" s="139"/>
      <c r="G251" s="157">
        <f>ROUND(IF(F250,G250/F250*100,0),1)</f>
        <v>0</v>
      </c>
      <c r="H251" s="157">
        <f t="shared" ref="H251" si="459">ROUND(IF(G250,H250/G250*100,0),1)</f>
        <v>0</v>
      </c>
      <c r="I251" s="157">
        <f t="shared" ref="I251" si="460">ROUND(IF(H250,I250/H250*100,0),1)</f>
        <v>0</v>
      </c>
      <c r="J251" s="157">
        <f t="shared" ref="J251" si="461">ROUND(IF(I250,J250/I250*100,0),1)</f>
        <v>0</v>
      </c>
      <c r="K251" s="157">
        <f t="shared" ref="K251" si="462">ROUND(IF(J250,K250/J250*100,0),1)</f>
        <v>0</v>
      </c>
      <c r="L251" s="157">
        <f t="shared" ref="L251" si="463">ROUND(IF(K250,L250/K250*100,0),1)</f>
        <v>0</v>
      </c>
      <c r="M251" s="1"/>
      <c r="N251" s="149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</row>
    <row r="252" spans="1:27" s="16" customFormat="1">
      <c r="A252" s="34">
        <v>802370</v>
      </c>
      <c r="B252" s="34" t="e">
        <f t="shared" si="433"/>
        <v>#N/A</v>
      </c>
      <c r="C252" s="34">
        <v>700070</v>
      </c>
      <c r="D252" s="59" t="s">
        <v>6</v>
      </c>
      <c r="E252" s="20" t="s">
        <v>87</v>
      </c>
      <c r="F252" s="139"/>
      <c r="G252" s="136"/>
      <c r="H252" s="136"/>
      <c r="I252" s="136"/>
      <c r="J252" s="136"/>
      <c r="K252" s="136"/>
      <c r="L252" s="136"/>
      <c r="M252" s="1"/>
      <c r="N252" s="149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</row>
    <row r="253" spans="1:27" s="16" customFormat="1">
      <c r="A253" s="34">
        <v>802380</v>
      </c>
      <c r="B253" s="34" t="e">
        <f t="shared" si="433"/>
        <v>#N/A</v>
      </c>
      <c r="C253" s="34">
        <v>701070</v>
      </c>
      <c r="D253" s="68" t="s">
        <v>94</v>
      </c>
      <c r="E253" s="33" t="s">
        <v>12</v>
      </c>
      <c r="F253" s="139"/>
      <c r="G253" s="157">
        <f>ROUND(IF(F252,G252/F252*100,0),1)</f>
        <v>0</v>
      </c>
      <c r="H253" s="157">
        <f t="shared" ref="H253" si="464">ROUND(IF(G252,H252/G252*100,0),1)</f>
        <v>0</v>
      </c>
      <c r="I253" s="157">
        <f t="shared" ref="I253" si="465">ROUND(IF(H252,I252/H252*100,0),1)</f>
        <v>0</v>
      </c>
      <c r="J253" s="157">
        <f t="shared" ref="J253" si="466">ROUND(IF(I252,J252/I252*100,0),1)</f>
        <v>0</v>
      </c>
      <c r="K253" s="157">
        <f t="shared" ref="K253" si="467">ROUND(IF(J252,K252/J252*100,0),1)</f>
        <v>0</v>
      </c>
      <c r="L253" s="157">
        <f t="shared" ref="L253" si="468">ROUND(IF(K252,L252/K252*100,0),1)</f>
        <v>0</v>
      </c>
      <c r="M253" s="1"/>
      <c r="N253" s="149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</row>
    <row r="254" spans="1:27" s="16" customFormat="1">
      <c r="A254" s="34">
        <v>802390</v>
      </c>
      <c r="B254" s="34" t="e">
        <f t="shared" si="433"/>
        <v>#N/A</v>
      </c>
      <c r="C254" s="34">
        <v>700075</v>
      </c>
      <c r="D254" s="59" t="s">
        <v>159</v>
      </c>
      <c r="E254" s="20" t="s">
        <v>87</v>
      </c>
      <c r="F254" s="139"/>
      <c r="G254" s="136"/>
      <c r="H254" s="136"/>
      <c r="I254" s="136"/>
      <c r="J254" s="136"/>
      <c r="K254" s="136"/>
      <c r="L254" s="136"/>
      <c r="M254" s="11"/>
      <c r="N254" s="149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</row>
    <row r="255" spans="1:27" s="16" customFormat="1">
      <c r="A255" s="34">
        <v>802400</v>
      </c>
      <c r="B255" s="34" t="e">
        <f t="shared" si="433"/>
        <v>#N/A</v>
      </c>
      <c r="C255" s="34">
        <v>701075</v>
      </c>
      <c r="D255" s="68" t="s">
        <v>94</v>
      </c>
      <c r="E255" s="33" t="s">
        <v>12</v>
      </c>
      <c r="F255" s="139"/>
      <c r="G255" s="157">
        <f>ROUND(IF(F254,G254/F254*100,0),1)</f>
        <v>0</v>
      </c>
      <c r="H255" s="157">
        <f t="shared" ref="H255" si="469">ROUND(IF(G254,H254/G254*100,0),1)</f>
        <v>0</v>
      </c>
      <c r="I255" s="157">
        <f t="shared" ref="I255" si="470">ROUND(IF(H254,I254/H254*100,0),1)</f>
        <v>0</v>
      </c>
      <c r="J255" s="157">
        <f t="shared" ref="J255" si="471">ROUND(IF(I254,J254/I254*100,0),1)</f>
        <v>0</v>
      </c>
      <c r="K255" s="157">
        <f t="shared" ref="K255" si="472">ROUND(IF(J254,K254/J254*100,0),1)</f>
        <v>0</v>
      </c>
      <c r="L255" s="157">
        <f>ROUND(IF(K254,L254/K254*100,0),1)</f>
        <v>0</v>
      </c>
      <c r="M255" s="11"/>
      <c r="N255" s="149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</row>
    <row r="256" spans="1:27" s="16" customFormat="1">
      <c r="A256" s="34">
        <v>802410</v>
      </c>
      <c r="B256" s="34" t="e">
        <f t="shared" si="433"/>
        <v>#N/A</v>
      </c>
      <c r="C256" s="34">
        <v>700080</v>
      </c>
      <c r="D256" s="59" t="s">
        <v>82</v>
      </c>
      <c r="E256" s="20" t="s">
        <v>87</v>
      </c>
      <c r="F256" s="139"/>
      <c r="G256" s="136"/>
      <c r="H256" s="136"/>
      <c r="I256" s="136"/>
      <c r="J256" s="136"/>
      <c r="K256" s="136"/>
      <c r="L256" s="136"/>
      <c r="M256" s="1"/>
      <c r="N256" s="149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</row>
    <row r="257" spans="1:27" s="16" customFormat="1">
      <c r="A257" s="34">
        <v>802420</v>
      </c>
      <c r="B257" s="34" t="e">
        <f t="shared" si="433"/>
        <v>#N/A</v>
      </c>
      <c r="C257" s="34">
        <v>701080</v>
      </c>
      <c r="D257" s="68" t="s">
        <v>94</v>
      </c>
      <c r="E257" s="33" t="s">
        <v>12</v>
      </c>
      <c r="F257" s="139"/>
      <c r="G257" s="157">
        <f>ROUND(IF(F256,G256/F256*100,0),1)</f>
        <v>0</v>
      </c>
      <c r="H257" s="157">
        <f t="shared" ref="H257" si="473">ROUND(IF(G256,H256/G256*100,0),1)</f>
        <v>0</v>
      </c>
      <c r="I257" s="157">
        <f t="shared" ref="I257" si="474">ROUND(IF(H256,I256/H256*100,0),1)</f>
        <v>0</v>
      </c>
      <c r="J257" s="157">
        <f t="shared" ref="J257" si="475">ROUND(IF(I256,J256/I256*100,0),1)</f>
        <v>0</v>
      </c>
      <c r="K257" s="157">
        <f t="shared" ref="K257" si="476">ROUND(IF(J256,K256/J256*100,0),1)</f>
        <v>0</v>
      </c>
      <c r="L257" s="157">
        <f t="shared" ref="L257" si="477">ROUND(IF(K256,L256/K256*100,0),1)</f>
        <v>0</v>
      </c>
      <c r="M257" s="1"/>
      <c r="N257" s="149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</row>
    <row r="258" spans="1:27" s="16" customFormat="1">
      <c r="A258" s="34">
        <v>802430</v>
      </c>
      <c r="B258" s="34" t="e">
        <f>VALUE(CONCATENATE($A$2,$C$4,C258))</f>
        <v>#N/A</v>
      </c>
      <c r="C258" s="34">
        <v>700090</v>
      </c>
      <c r="D258" s="62" t="s">
        <v>83</v>
      </c>
      <c r="E258" s="20" t="s">
        <v>87</v>
      </c>
      <c r="F258" s="139"/>
      <c r="G258" s="136"/>
      <c r="H258" s="136"/>
      <c r="I258" s="136"/>
      <c r="J258" s="136"/>
      <c r="K258" s="136"/>
      <c r="L258" s="136"/>
      <c r="M258" s="1"/>
      <c r="N258" s="149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</row>
    <row r="259" spans="1:27" s="16" customFormat="1">
      <c r="A259" s="34">
        <v>802440</v>
      </c>
      <c r="B259" s="34" t="e">
        <f>VALUE(CONCATENATE($A$2,$C$4,C259))</f>
        <v>#N/A</v>
      </c>
      <c r="C259" s="34">
        <v>701090</v>
      </c>
      <c r="D259" s="68" t="s">
        <v>94</v>
      </c>
      <c r="E259" s="33" t="s">
        <v>12</v>
      </c>
      <c r="F259" s="139"/>
      <c r="G259" s="157">
        <f>ROUND(IF(F258,G258/F258*100,0),1)</f>
        <v>0</v>
      </c>
      <c r="H259" s="157">
        <f t="shared" ref="H259:L259" si="478">ROUND(IF(G258,H258/G258*100,0),1)</f>
        <v>0</v>
      </c>
      <c r="I259" s="157">
        <f t="shared" si="478"/>
        <v>0</v>
      </c>
      <c r="J259" s="157">
        <f t="shared" si="478"/>
        <v>0</v>
      </c>
      <c r="K259" s="157">
        <f t="shared" si="478"/>
        <v>0</v>
      </c>
      <c r="L259" s="157">
        <f t="shared" si="478"/>
        <v>0</v>
      </c>
      <c r="M259" s="1"/>
      <c r="N259" s="149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</row>
    <row r="260" spans="1:27" s="16" customFormat="1">
      <c r="A260" s="34">
        <v>802450</v>
      </c>
      <c r="B260" s="40"/>
      <c r="C260" s="40"/>
      <c r="D260" s="40"/>
      <c r="E260" s="40"/>
      <c r="F260" s="40"/>
      <c r="G260" s="40"/>
      <c r="H260" s="40"/>
      <c r="I260" s="40"/>
      <c r="J260" s="115"/>
      <c r="K260" s="115"/>
      <c r="L260" s="115"/>
      <c r="M260" s="11"/>
      <c r="N260" s="149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</row>
    <row r="261" spans="1:27" s="16" customFormat="1">
      <c r="A261" s="34">
        <v>802460</v>
      </c>
      <c r="B261" s="69"/>
      <c r="C261" s="69"/>
      <c r="D261" s="40"/>
      <c r="E261" s="40"/>
      <c r="F261" s="40"/>
      <c r="G261" s="40"/>
      <c r="H261" s="40"/>
      <c r="I261" s="40"/>
      <c r="J261" s="40"/>
      <c r="K261" s="40"/>
      <c r="L261" s="43" t="s">
        <v>141</v>
      </c>
      <c r="M261" s="1"/>
      <c r="N261" s="149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</row>
    <row r="262" spans="1:27" s="16" customFormat="1" ht="15.75" customHeight="1">
      <c r="A262" s="34">
        <v>802470</v>
      </c>
      <c r="D262" s="185" t="s">
        <v>156</v>
      </c>
      <c r="E262" s="185"/>
      <c r="F262" s="185"/>
      <c r="G262" s="185"/>
      <c r="H262" s="185"/>
      <c r="I262" s="185"/>
      <c r="J262" s="185"/>
      <c r="K262" s="185"/>
      <c r="L262" s="185"/>
      <c r="M262" s="11"/>
      <c r="N262" s="149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</row>
    <row r="263" spans="1:27" s="16" customFormat="1" ht="15.75" customHeight="1">
      <c r="A263" s="34">
        <v>802480</v>
      </c>
      <c r="D263" s="209" t="s">
        <v>99</v>
      </c>
      <c r="E263" s="209"/>
      <c r="F263" s="209"/>
      <c r="G263" s="209"/>
      <c r="H263" s="209"/>
      <c r="I263" s="209"/>
      <c r="J263" s="209"/>
      <c r="K263" s="209"/>
      <c r="L263" s="209"/>
      <c r="M263" s="11"/>
      <c r="N263" s="149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</row>
    <row r="264" spans="1:27" s="16" customFormat="1">
      <c r="A264" s="34">
        <v>802490</v>
      </c>
      <c r="B264" s="22"/>
      <c r="K264" s="28"/>
      <c r="L264" s="26"/>
      <c r="M264" s="11"/>
      <c r="N264" s="149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</row>
    <row r="265" spans="1:27" s="16" customFormat="1" ht="24" customHeight="1">
      <c r="A265" s="34">
        <v>802500</v>
      </c>
      <c r="B265" s="194" t="s">
        <v>73</v>
      </c>
      <c r="C265" s="194" t="s">
        <v>74</v>
      </c>
      <c r="D265" s="207" t="s">
        <v>0</v>
      </c>
      <c r="E265" s="205" t="s">
        <v>14</v>
      </c>
      <c r="F265" s="29">
        <v>2019</v>
      </c>
      <c r="G265" s="29">
        <v>2020</v>
      </c>
      <c r="H265" s="29">
        <v>2021</v>
      </c>
      <c r="I265" s="29">
        <v>2022</v>
      </c>
      <c r="J265" s="29">
        <v>2023</v>
      </c>
      <c r="K265" s="29">
        <v>2024</v>
      </c>
      <c r="L265" s="29">
        <v>2025</v>
      </c>
      <c r="M265" s="11"/>
      <c r="N265" s="149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</row>
    <row r="266" spans="1:27" s="16" customFormat="1">
      <c r="A266" s="34">
        <v>802510</v>
      </c>
      <c r="B266" s="195"/>
      <c r="C266" s="195"/>
      <c r="D266" s="208"/>
      <c r="E266" s="206"/>
      <c r="F266" s="21" t="s">
        <v>1</v>
      </c>
      <c r="G266" s="21" t="s">
        <v>1</v>
      </c>
      <c r="H266" s="21" t="s">
        <v>1</v>
      </c>
      <c r="I266" s="21" t="s">
        <v>2</v>
      </c>
      <c r="J266" s="21" t="s">
        <v>3</v>
      </c>
      <c r="K266" s="21" t="s">
        <v>3</v>
      </c>
      <c r="L266" s="21" t="s">
        <v>3</v>
      </c>
      <c r="M266" s="11"/>
      <c r="N266" s="149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</row>
    <row r="267" spans="1:27" s="16" customFormat="1">
      <c r="A267" s="34">
        <v>802520</v>
      </c>
      <c r="B267" s="18" t="e">
        <f>VALUE(CONCATENATE($A$2,$C$4,C267))</f>
        <v>#N/A</v>
      </c>
      <c r="C267" s="18">
        <v>800010</v>
      </c>
      <c r="D267" s="154" t="s">
        <v>177</v>
      </c>
      <c r="E267" s="126" t="s">
        <v>87</v>
      </c>
      <c r="F267" s="139">
        <v>10358</v>
      </c>
      <c r="G267" s="139">
        <v>32718</v>
      </c>
      <c r="H267" s="139">
        <v>4333</v>
      </c>
      <c r="I267" s="139">
        <v>5000</v>
      </c>
      <c r="J267" s="139">
        <v>10000</v>
      </c>
      <c r="K267" s="139">
        <v>10000</v>
      </c>
      <c r="L267" s="139">
        <v>10000</v>
      </c>
      <c r="M267" s="11"/>
      <c r="N267" s="204" t="s">
        <v>139</v>
      </c>
      <c r="O267" s="204"/>
      <c r="P267" s="204"/>
      <c r="Q267" s="204"/>
      <c r="R267" s="40"/>
      <c r="S267" s="40"/>
      <c r="T267" s="40"/>
      <c r="U267" s="40"/>
      <c r="V267" s="40"/>
      <c r="W267" s="40"/>
      <c r="X267" s="40"/>
      <c r="Y267" s="40"/>
      <c r="Z267" s="40"/>
      <c r="AA267" s="40"/>
    </row>
    <row r="268" spans="1:27" s="16" customFormat="1">
      <c r="A268" s="34">
        <v>802530</v>
      </c>
      <c r="B268" s="18" t="e">
        <f>VALUE(CONCATENATE($A$2,$C$4,C268))</f>
        <v>#N/A</v>
      </c>
      <c r="C268" s="18">
        <v>801010</v>
      </c>
      <c r="D268" s="111" t="s">
        <v>168</v>
      </c>
      <c r="E268" s="112" t="s">
        <v>12</v>
      </c>
      <c r="F268" s="155"/>
      <c r="G268" s="113">
        <f>ROUND(IF(F267,G267/F267*100,0),1)</f>
        <v>315.89999999999998</v>
      </c>
      <c r="H268" s="113">
        <f t="shared" ref="H268" si="479">ROUND(IF(G267,H267/G267*100,0),1)</f>
        <v>13.2</v>
      </c>
      <c r="I268" s="113">
        <f t="shared" ref="I268" si="480">ROUND(IF(H267,I267/H267*100,0),1)</f>
        <v>115.4</v>
      </c>
      <c r="J268" s="113">
        <f t="shared" ref="J268" si="481">ROUND(IF(I267,J267/I267*100,0),1)</f>
        <v>200</v>
      </c>
      <c r="K268" s="113">
        <f t="shared" ref="K268" si="482">ROUND(IF(J267,K267/J267*100,0),1)</f>
        <v>100</v>
      </c>
      <c r="L268" s="113">
        <f t="shared" ref="L268" si="483">ROUND(IF(K267,L267/K267*100,0),1)</f>
        <v>100</v>
      </c>
      <c r="M268" s="11"/>
      <c r="N268" s="204"/>
      <c r="O268" s="204"/>
      <c r="P268" s="204"/>
      <c r="Q268" s="204"/>
      <c r="R268" s="40"/>
      <c r="S268" s="40"/>
      <c r="T268" s="40"/>
      <c r="U268" s="40"/>
      <c r="V268" s="40"/>
      <c r="W268" s="40"/>
      <c r="X268" s="40"/>
      <c r="Y268" s="40"/>
      <c r="Z268" s="40"/>
      <c r="AA268" s="40"/>
    </row>
    <row r="269" spans="1:27" s="16" customFormat="1">
      <c r="A269" s="34">
        <v>802540</v>
      </c>
      <c r="B269" s="18" t="e">
        <f t="shared" ref="B269:B325" si="484">VALUE(CONCATENATE($A$2,$C$4,C269))</f>
        <v>#N/A</v>
      </c>
      <c r="C269" s="18">
        <v>800020</v>
      </c>
      <c r="D269" s="154" t="s">
        <v>176</v>
      </c>
      <c r="E269" s="126" t="s">
        <v>87</v>
      </c>
      <c r="F269" s="139"/>
      <c r="G269" s="139"/>
      <c r="H269" s="139"/>
      <c r="I269" s="139"/>
      <c r="J269" s="139"/>
      <c r="K269" s="139"/>
      <c r="L269" s="139"/>
      <c r="M269" s="11"/>
      <c r="N269" s="204"/>
      <c r="O269" s="204"/>
      <c r="P269" s="204"/>
      <c r="Q269" s="204"/>
      <c r="R269" s="40"/>
      <c r="S269" s="40"/>
      <c r="T269" s="40"/>
      <c r="U269" s="40"/>
      <c r="V269" s="40"/>
      <c r="W269" s="40"/>
      <c r="X269" s="40"/>
      <c r="Y269" s="40"/>
      <c r="Z269" s="40"/>
      <c r="AA269" s="40"/>
    </row>
    <row r="270" spans="1:27" s="16" customFormat="1">
      <c r="A270" s="34">
        <v>802550</v>
      </c>
      <c r="B270" s="18" t="e">
        <f t="shared" si="484"/>
        <v>#N/A</v>
      </c>
      <c r="C270" s="18">
        <v>801020</v>
      </c>
      <c r="D270" s="111" t="s">
        <v>168</v>
      </c>
      <c r="E270" s="112" t="s">
        <v>12</v>
      </c>
      <c r="F270" s="155"/>
      <c r="G270" s="113">
        <f>ROUND(IF(F269,G269/F269*100,0),1)</f>
        <v>0</v>
      </c>
      <c r="H270" s="113">
        <f t="shared" ref="H270" si="485">ROUND(IF(G269,H269/G269*100,0),1)</f>
        <v>0</v>
      </c>
      <c r="I270" s="113">
        <f t="shared" ref="I270" si="486">ROUND(IF(H269,I269/H269*100,0),1)</f>
        <v>0</v>
      </c>
      <c r="J270" s="113">
        <f t="shared" ref="J270" si="487">ROUND(IF(I269,J269/I269*100,0),1)</f>
        <v>0</v>
      </c>
      <c r="K270" s="113">
        <f t="shared" ref="K270" si="488">ROUND(IF(J269,K269/J269*100,0),1)</f>
        <v>0</v>
      </c>
      <c r="L270" s="113">
        <f t="shared" ref="L270" si="489">ROUND(IF(K269,L269/K269*100,0),1)</f>
        <v>0</v>
      </c>
      <c r="M270" s="11"/>
      <c r="N270" s="204"/>
      <c r="O270" s="204"/>
      <c r="P270" s="204"/>
      <c r="Q270" s="204"/>
      <c r="R270" s="40"/>
      <c r="S270" s="40"/>
      <c r="T270" s="40"/>
      <c r="U270" s="40"/>
      <c r="V270" s="40"/>
      <c r="W270" s="40"/>
      <c r="X270" s="40"/>
      <c r="Y270" s="40"/>
      <c r="Z270" s="40"/>
      <c r="AA270" s="40"/>
    </row>
    <row r="271" spans="1:27" s="16" customFormat="1">
      <c r="A271" s="34">
        <v>802560</v>
      </c>
      <c r="B271" s="18" t="e">
        <f t="shared" si="484"/>
        <v>#N/A</v>
      </c>
      <c r="C271" s="18">
        <v>800030</v>
      </c>
      <c r="D271" s="154" t="s">
        <v>175</v>
      </c>
      <c r="E271" s="126" t="s">
        <v>87</v>
      </c>
      <c r="F271" s="139"/>
      <c r="G271" s="139"/>
      <c r="H271" s="139"/>
      <c r="I271" s="139"/>
      <c r="J271" s="139"/>
      <c r="K271" s="139"/>
      <c r="L271" s="139"/>
      <c r="M271" s="11"/>
      <c r="N271" s="204"/>
      <c r="O271" s="204"/>
      <c r="P271" s="204"/>
      <c r="Q271" s="204"/>
      <c r="R271" s="40"/>
      <c r="S271" s="40"/>
      <c r="T271" s="40"/>
      <c r="U271" s="40"/>
      <c r="V271" s="40"/>
      <c r="W271" s="40"/>
      <c r="X271" s="40"/>
      <c r="Y271" s="40"/>
      <c r="Z271" s="40"/>
      <c r="AA271" s="40"/>
    </row>
    <row r="272" spans="1:27" s="16" customFormat="1">
      <c r="A272" s="34">
        <v>802570</v>
      </c>
      <c r="B272" s="18" t="e">
        <f t="shared" si="484"/>
        <v>#N/A</v>
      </c>
      <c r="C272" s="18">
        <v>801030</v>
      </c>
      <c r="D272" s="111" t="s">
        <v>168</v>
      </c>
      <c r="E272" s="112" t="s">
        <v>12</v>
      </c>
      <c r="F272" s="155"/>
      <c r="G272" s="113">
        <f>ROUND(IF(F271,G271/F271*100,0),1)</f>
        <v>0</v>
      </c>
      <c r="H272" s="113">
        <f t="shared" ref="H272" si="490">ROUND(IF(G271,H271/G271*100,0),1)</f>
        <v>0</v>
      </c>
      <c r="I272" s="113">
        <f>ROUND(IF(H271,I271/H271*100,0),1)</f>
        <v>0</v>
      </c>
      <c r="J272" s="113">
        <f t="shared" ref="J272" si="491">ROUND(IF(I271,J271/I271*100,0),1)</f>
        <v>0</v>
      </c>
      <c r="K272" s="113">
        <f t="shared" ref="K272" si="492">ROUND(IF(J271,K271/J271*100,0),1)</f>
        <v>0</v>
      </c>
      <c r="L272" s="113">
        <f t="shared" ref="L272" si="493">ROUND(IF(K271,L271/K271*100,0),1)</f>
        <v>0</v>
      </c>
      <c r="M272" s="11"/>
      <c r="N272" s="149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</row>
    <row r="273" spans="1:27" s="16" customFormat="1">
      <c r="A273" s="34">
        <v>802580</v>
      </c>
      <c r="B273" s="18" t="e">
        <f t="shared" si="484"/>
        <v>#N/A</v>
      </c>
      <c r="C273" s="18">
        <v>800040</v>
      </c>
      <c r="D273" s="154" t="s">
        <v>122</v>
      </c>
      <c r="E273" s="126" t="s">
        <v>87</v>
      </c>
      <c r="F273" s="139"/>
      <c r="G273" s="139"/>
      <c r="H273" s="139"/>
      <c r="I273" s="139"/>
      <c r="J273" s="139"/>
      <c r="K273" s="139"/>
      <c r="L273" s="139"/>
      <c r="M273" s="11"/>
      <c r="N273" s="149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</row>
    <row r="274" spans="1:27" s="16" customFormat="1">
      <c r="A274" s="34">
        <v>802590</v>
      </c>
      <c r="B274" s="18" t="e">
        <f t="shared" si="484"/>
        <v>#N/A</v>
      </c>
      <c r="C274" s="18">
        <v>801040</v>
      </c>
      <c r="D274" s="111" t="s">
        <v>168</v>
      </c>
      <c r="E274" s="112" t="s">
        <v>12</v>
      </c>
      <c r="F274" s="155"/>
      <c r="G274" s="113">
        <f>ROUND(IF(F273,G273/F273*100,0),1)</f>
        <v>0</v>
      </c>
      <c r="H274" s="113">
        <f t="shared" ref="H274" si="494">ROUND(IF(G273,H273/G273*100,0),1)</f>
        <v>0</v>
      </c>
      <c r="I274" s="113">
        <f t="shared" ref="I274" si="495">ROUND(IF(H273,I273/H273*100,0),1)</f>
        <v>0</v>
      </c>
      <c r="J274" s="113">
        <f t="shared" ref="J274" si="496">ROUND(IF(I273,J273/I273*100,0),1)</f>
        <v>0</v>
      </c>
      <c r="K274" s="113">
        <f t="shared" ref="K274" si="497">ROUND(IF(J273,K273/J273*100,0),1)</f>
        <v>0</v>
      </c>
      <c r="L274" s="113">
        <f t="shared" ref="L274" si="498">ROUND(IF(K273,L273/K273*100,0),1)</f>
        <v>0</v>
      </c>
      <c r="M274" s="11"/>
      <c r="N274" s="149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</row>
    <row r="275" spans="1:27" s="16" customFormat="1">
      <c r="A275" s="34">
        <v>802600</v>
      </c>
      <c r="B275" s="18" t="e">
        <f t="shared" si="484"/>
        <v>#N/A</v>
      </c>
      <c r="C275" s="18">
        <v>800050</v>
      </c>
      <c r="D275" s="154" t="s">
        <v>123</v>
      </c>
      <c r="E275" s="126" t="s">
        <v>87</v>
      </c>
      <c r="F275" s="139"/>
      <c r="G275" s="139"/>
      <c r="H275" s="139"/>
      <c r="I275" s="139"/>
      <c r="J275" s="139"/>
      <c r="K275" s="139"/>
      <c r="L275" s="139"/>
      <c r="M275" s="11"/>
      <c r="N275" s="149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</row>
    <row r="276" spans="1:27" s="16" customFormat="1">
      <c r="A276" s="34">
        <v>802610</v>
      </c>
      <c r="B276" s="18" t="e">
        <f t="shared" si="484"/>
        <v>#N/A</v>
      </c>
      <c r="C276" s="18">
        <v>801050</v>
      </c>
      <c r="D276" s="111" t="s">
        <v>168</v>
      </c>
      <c r="E276" s="112" t="s">
        <v>12</v>
      </c>
      <c r="F276" s="155"/>
      <c r="G276" s="113">
        <f>ROUND(IF(F275,G275/F275*100,0),1)</f>
        <v>0</v>
      </c>
      <c r="H276" s="113">
        <f t="shared" ref="H276" si="499">ROUND(IF(G275,H275/G275*100,0),1)</f>
        <v>0</v>
      </c>
      <c r="I276" s="113">
        <f t="shared" ref="I276" si="500">ROUND(IF(H275,I275/H275*100,0),1)</f>
        <v>0</v>
      </c>
      <c r="J276" s="113">
        <f t="shared" ref="J276" si="501">ROUND(IF(I275,J275/I275*100,0),1)</f>
        <v>0</v>
      </c>
      <c r="K276" s="113">
        <f t="shared" ref="K276" si="502">ROUND(IF(J275,K275/J275*100,0),1)</f>
        <v>0</v>
      </c>
      <c r="L276" s="113">
        <f t="shared" ref="L276" si="503">ROUND(IF(K275,L275/K275*100,0),1)</f>
        <v>0</v>
      </c>
      <c r="M276" s="11"/>
      <c r="N276" s="149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</row>
    <row r="277" spans="1:27" s="16" customFormat="1">
      <c r="A277" s="34">
        <v>802620</v>
      </c>
      <c r="B277" s="18" t="e">
        <f t="shared" si="484"/>
        <v>#N/A</v>
      </c>
      <c r="C277" s="18">
        <v>800060</v>
      </c>
      <c r="D277" s="154" t="s">
        <v>124</v>
      </c>
      <c r="E277" s="126" t="s">
        <v>87</v>
      </c>
      <c r="F277" s="139"/>
      <c r="G277" s="139"/>
      <c r="H277" s="139"/>
      <c r="I277" s="139"/>
      <c r="J277" s="139"/>
      <c r="K277" s="139"/>
      <c r="L277" s="139"/>
      <c r="M277" s="11"/>
      <c r="N277" s="149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</row>
    <row r="278" spans="1:27" s="16" customFormat="1">
      <c r="A278" s="34">
        <v>802630</v>
      </c>
      <c r="B278" s="18" t="e">
        <f t="shared" si="484"/>
        <v>#N/A</v>
      </c>
      <c r="C278" s="18">
        <v>801060</v>
      </c>
      <c r="D278" s="111" t="s">
        <v>168</v>
      </c>
      <c r="E278" s="112" t="s">
        <v>12</v>
      </c>
      <c r="F278" s="155"/>
      <c r="G278" s="113">
        <f>ROUND(IF(F277,G277/F277*100,0),1)</f>
        <v>0</v>
      </c>
      <c r="H278" s="113">
        <f t="shared" ref="H278" si="504">ROUND(IF(G277,H277/G277*100,0),1)</f>
        <v>0</v>
      </c>
      <c r="I278" s="113">
        <f t="shared" ref="I278" si="505">ROUND(IF(H277,I277/H277*100,0),1)</f>
        <v>0</v>
      </c>
      <c r="J278" s="113">
        <f t="shared" ref="J278" si="506">ROUND(IF(I277,J277/I277*100,0),1)</f>
        <v>0</v>
      </c>
      <c r="K278" s="113">
        <f t="shared" ref="K278" si="507">ROUND(IF(J277,K277/J277*100,0),1)</f>
        <v>0</v>
      </c>
      <c r="L278" s="113">
        <f t="shared" ref="L278" si="508">ROUND(IF(K277,L277/K277*100,0),1)</f>
        <v>0</v>
      </c>
      <c r="M278" s="11"/>
      <c r="N278" s="149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</row>
    <row r="279" spans="1:27" s="16" customFormat="1">
      <c r="A279" s="34">
        <v>802640</v>
      </c>
      <c r="B279" s="18" t="e">
        <f t="shared" si="484"/>
        <v>#N/A</v>
      </c>
      <c r="C279" s="18">
        <v>800070</v>
      </c>
      <c r="D279" s="154" t="s">
        <v>125</v>
      </c>
      <c r="E279" s="126" t="s">
        <v>87</v>
      </c>
      <c r="F279" s="139"/>
      <c r="G279" s="139"/>
      <c r="H279" s="139"/>
      <c r="I279" s="139"/>
      <c r="J279" s="139"/>
      <c r="K279" s="139"/>
      <c r="L279" s="139"/>
      <c r="M279" s="11"/>
      <c r="N279" s="149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</row>
    <row r="280" spans="1:27" s="16" customFormat="1">
      <c r="A280" s="34">
        <v>802650</v>
      </c>
      <c r="B280" s="18" t="e">
        <f t="shared" si="484"/>
        <v>#N/A</v>
      </c>
      <c r="C280" s="18">
        <v>801070</v>
      </c>
      <c r="D280" s="111" t="s">
        <v>168</v>
      </c>
      <c r="E280" s="112" t="s">
        <v>12</v>
      </c>
      <c r="F280" s="155"/>
      <c r="G280" s="113">
        <f>ROUND(IF(F279,G279/F279*100,0),1)</f>
        <v>0</v>
      </c>
      <c r="H280" s="113">
        <f t="shared" ref="H280" si="509">ROUND(IF(G279,H279/G279*100,0),1)</f>
        <v>0</v>
      </c>
      <c r="I280" s="113">
        <f t="shared" ref="I280" si="510">ROUND(IF(H279,I279/H279*100,0),1)</f>
        <v>0</v>
      </c>
      <c r="J280" s="113">
        <f t="shared" ref="J280" si="511">ROUND(IF(I279,J279/I279*100,0),1)</f>
        <v>0</v>
      </c>
      <c r="K280" s="113">
        <f t="shared" ref="K280" si="512">ROUND(IF(J279,K279/J279*100,0),1)</f>
        <v>0</v>
      </c>
      <c r="L280" s="113">
        <f t="shared" ref="L280" si="513">ROUND(IF(K279,L279/K279*100,0),1)</f>
        <v>0</v>
      </c>
      <c r="M280" s="11"/>
      <c r="N280" s="149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</row>
    <row r="281" spans="1:27" s="16" customFormat="1">
      <c r="A281" s="34">
        <v>802660</v>
      </c>
      <c r="B281" s="18" t="e">
        <f t="shared" si="484"/>
        <v>#N/A</v>
      </c>
      <c r="C281" s="18">
        <v>800080</v>
      </c>
      <c r="D281" s="154" t="s">
        <v>126</v>
      </c>
      <c r="E281" s="126" t="s">
        <v>87</v>
      </c>
      <c r="F281" s="139"/>
      <c r="G281" s="139"/>
      <c r="H281" s="139"/>
      <c r="I281" s="139"/>
      <c r="J281" s="139"/>
      <c r="K281" s="139"/>
      <c r="L281" s="139"/>
      <c r="M281" s="11"/>
      <c r="N281" s="149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</row>
    <row r="282" spans="1:27" s="16" customFormat="1">
      <c r="A282" s="34">
        <v>802670</v>
      </c>
      <c r="B282" s="18" t="e">
        <f t="shared" si="484"/>
        <v>#N/A</v>
      </c>
      <c r="C282" s="18">
        <v>801080</v>
      </c>
      <c r="D282" s="111" t="s">
        <v>168</v>
      </c>
      <c r="E282" s="112" t="s">
        <v>12</v>
      </c>
      <c r="F282" s="155"/>
      <c r="G282" s="113">
        <f>ROUND(IF(F281,G281/F281*100,0),1)</f>
        <v>0</v>
      </c>
      <c r="H282" s="113">
        <f t="shared" ref="H282" si="514">ROUND(IF(G281,H281/G281*100,0),1)</f>
        <v>0</v>
      </c>
      <c r="I282" s="113">
        <f t="shared" ref="I282" si="515">ROUND(IF(H281,I281/H281*100,0),1)</f>
        <v>0</v>
      </c>
      <c r="J282" s="113">
        <f t="shared" ref="J282" si="516">ROUND(IF(I281,J281/I281*100,0),1)</f>
        <v>0</v>
      </c>
      <c r="K282" s="113">
        <f t="shared" ref="K282" si="517">ROUND(IF(J281,K281/J281*100,0),1)</f>
        <v>0</v>
      </c>
      <c r="L282" s="113">
        <f t="shared" ref="L282" si="518">ROUND(IF(K281,L281/K281*100,0),1)</f>
        <v>0</v>
      </c>
      <c r="M282" s="11"/>
      <c r="N282" s="149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</row>
    <row r="283" spans="1:27" s="16" customFormat="1">
      <c r="A283" s="34">
        <v>802680</v>
      </c>
      <c r="B283" s="34" t="e">
        <f t="shared" si="484"/>
        <v>#N/A</v>
      </c>
      <c r="C283" s="34">
        <v>800090</v>
      </c>
      <c r="D283" s="154" t="s">
        <v>127</v>
      </c>
      <c r="E283" s="126" t="s">
        <v>87</v>
      </c>
      <c r="F283" s="139"/>
      <c r="G283" s="139"/>
      <c r="H283" s="139"/>
      <c r="I283" s="139"/>
      <c r="J283" s="139"/>
      <c r="K283" s="139"/>
      <c r="L283" s="139"/>
      <c r="M283" s="11"/>
      <c r="N283" s="149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</row>
    <row r="284" spans="1:27" s="16" customFormat="1">
      <c r="A284" s="34">
        <v>802690</v>
      </c>
      <c r="B284" s="34" t="e">
        <f t="shared" si="484"/>
        <v>#N/A</v>
      </c>
      <c r="C284" s="34">
        <v>801090</v>
      </c>
      <c r="D284" s="111" t="s">
        <v>168</v>
      </c>
      <c r="E284" s="118" t="s">
        <v>12</v>
      </c>
      <c r="F284" s="155"/>
      <c r="G284" s="113">
        <f>ROUND(IF(F283,G283/F283*100,0),1)</f>
        <v>0</v>
      </c>
      <c r="H284" s="113">
        <f t="shared" ref="H284:L284" si="519">ROUND(IF(G283,H283/G283*100,0),1)</f>
        <v>0</v>
      </c>
      <c r="I284" s="113">
        <f t="shared" si="519"/>
        <v>0</v>
      </c>
      <c r="J284" s="113">
        <f t="shared" si="519"/>
        <v>0</v>
      </c>
      <c r="K284" s="113">
        <f t="shared" si="519"/>
        <v>0</v>
      </c>
      <c r="L284" s="113">
        <f t="shared" si="519"/>
        <v>0</v>
      </c>
      <c r="M284" s="11"/>
      <c r="N284" s="149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</row>
    <row r="285" spans="1:27" s="16" customFormat="1">
      <c r="A285" s="34">
        <v>802700</v>
      </c>
      <c r="B285" s="34" t="e">
        <f t="shared" si="484"/>
        <v>#N/A</v>
      </c>
      <c r="C285" s="34">
        <v>800100</v>
      </c>
      <c r="D285" s="154" t="s">
        <v>128</v>
      </c>
      <c r="E285" s="126" t="s">
        <v>87</v>
      </c>
      <c r="F285" s="139"/>
      <c r="G285" s="139"/>
      <c r="H285" s="139"/>
      <c r="I285" s="139"/>
      <c r="J285" s="139"/>
      <c r="K285" s="139"/>
      <c r="L285" s="139"/>
      <c r="M285" s="11"/>
      <c r="N285" s="149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</row>
    <row r="286" spans="1:27" s="16" customFormat="1">
      <c r="A286" s="34">
        <v>802710</v>
      </c>
      <c r="B286" s="34" t="e">
        <f t="shared" si="484"/>
        <v>#N/A</v>
      </c>
      <c r="C286" s="34">
        <v>101100</v>
      </c>
      <c r="D286" s="111" t="s">
        <v>168</v>
      </c>
      <c r="E286" s="118" t="s">
        <v>12</v>
      </c>
      <c r="F286" s="155"/>
      <c r="G286" s="113">
        <f>ROUND(IF(F285,G285/F285*100,0),1)</f>
        <v>0</v>
      </c>
      <c r="H286" s="113">
        <f t="shared" ref="H286:L286" si="520">ROUND(IF(G285,H285/G285*100,0),1)</f>
        <v>0</v>
      </c>
      <c r="I286" s="113">
        <f t="shared" si="520"/>
        <v>0</v>
      </c>
      <c r="J286" s="113">
        <f t="shared" si="520"/>
        <v>0</v>
      </c>
      <c r="K286" s="113">
        <f t="shared" si="520"/>
        <v>0</v>
      </c>
      <c r="L286" s="113">
        <f t="shared" si="520"/>
        <v>0</v>
      </c>
      <c r="M286" s="11"/>
      <c r="N286" s="149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</row>
    <row r="287" spans="1:27" s="16" customFormat="1">
      <c r="A287" s="34">
        <v>802720</v>
      </c>
      <c r="B287" s="34" t="e">
        <f t="shared" si="484"/>
        <v>#N/A</v>
      </c>
      <c r="C287" s="34">
        <v>800110</v>
      </c>
      <c r="D287" s="154" t="s">
        <v>129</v>
      </c>
      <c r="E287" s="126" t="s">
        <v>87</v>
      </c>
      <c r="F287" s="139"/>
      <c r="G287" s="139"/>
      <c r="H287" s="139"/>
      <c r="I287" s="139"/>
      <c r="J287" s="139"/>
      <c r="K287" s="139"/>
      <c r="L287" s="139"/>
      <c r="M287" s="11"/>
      <c r="N287" s="149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</row>
    <row r="288" spans="1:27" s="16" customFormat="1">
      <c r="A288" s="34">
        <v>802730</v>
      </c>
      <c r="B288" s="34" t="e">
        <f t="shared" si="484"/>
        <v>#N/A</v>
      </c>
      <c r="C288" s="34">
        <v>801110</v>
      </c>
      <c r="D288" s="111" t="s">
        <v>168</v>
      </c>
      <c r="E288" s="118" t="s">
        <v>12</v>
      </c>
      <c r="F288" s="155"/>
      <c r="G288" s="113">
        <f>ROUND(IF(F287,G287/F287*100,0),1)</f>
        <v>0</v>
      </c>
      <c r="H288" s="113">
        <f t="shared" ref="H288:L288" si="521">ROUND(IF(G287,H287/G287*100,0),1)</f>
        <v>0</v>
      </c>
      <c r="I288" s="113">
        <f t="shared" si="521"/>
        <v>0</v>
      </c>
      <c r="J288" s="113">
        <f t="shared" si="521"/>
        <v>0</v>
      </c>
      <c r="K288" s="113">
        <f t="shared" si="521"/>
        <v>0</v>
      </c>
      <c r="L288" s="113">
        <f t="shared" si="521"/>
        <v>0</v>
      </c>
      <c r="M288" s="11"/>
      <c r="N288" s="149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</row>
    <row r="289" spans="1:27" s="16" customFormat="1">
      <c r="A289" s="34">
        <v>802740</v>
      </c>
      <c r="B289" s="34" t="e">
        <f t="shared" si="484"/>
        <v>#N/A</v>
      </c>
      <c r="C289" s="34">
        <v>800120</v>
      </c>
      <c r="D289" s="154" t="s">
        <v>130</v>
      </c>
      <c r="E289" s="126" t="s">
        <v>87</v>
      </c>
      <c r="F289" s="139"/>
      <c r="G289" s="139"/>
      <c r="H289" s="139"/>
      <c r="I289" s="139"/>
      <c r="J289" s="139"/>
      <c r="K289" s="139"/>
      <c r="L289" s="139"/>
      <c r="M289" s="11"/>
      <c r="N289" s="149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</row>
    <row r="290" spans="1:27" s="16" customFormat="1">
      <c r="A290" s="34">
        <v>802750</v>
      </c>
      <c r="B290" s="34" t="e">
        <f t="shared" si="484"/>
        <v>#N/A</v>
      </c>
      <c r="C290" s="34">
        <v>801120</v>
      </c>
      <c r="D290" s="111" t="s">
        <v>168</v>
      </c>
      <c r="E290" s="118" t="s">
        <v>12</v>
      </c>
      <c r="F290" s="155"/>
      <c r="G290" s="113">
        <f>ROUND(IF(F289,G289/F289*100,0),1)</f>
        <v>0</v>
      </c>
      <c r="H290" s="113">
        <f t="shared" ref="H290:L290" si="522">ROUND(IF(G289,H289/G289*100,0),1)</f>
        <v>0</v>
      </c>
      <c r="I290" s="113">
        <f t="shared" si="522"/>
        <v>0</v>
      </c>
      <c r="J290" s="113">
        <f t="shared" si="522"/>
        <v>0</v>
      </c>
      <c r="K290" s="113">
        <f t="shared" si="522"/>
        <v>0</v>
      </c>
      <c r="L290" s="113">
        <f t="shared" si="522"/>
        <v>0</v>
      </c>
      <c r="M290" s="11"/>
      <c r="N290" s="149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</row>
    <row r="291" spans="1:27" s="16" customFormat="1">
      <c r="A291" s="34">
        <v>802760</v>
      </c>
      <c r="B291" s="34" t="e">
        <f t="shared" si="484"/>
        <v>#N/A</v>
      </c>
      <c r="C291" s="34">
        <v>800130</v>
      </c>
      <c r="D291" s="154" t="s">
        <v>131</v>
      </c>
      <c r="E291" s="126" t="s">
        <v>87</v>
      </c>
      <c r="F291" s="139"/>
      <c r="G291" s="139"/>
      <c r="H291" s="139"/>
      <c r="I291" s="139"/>
      <c r="J291" s="139"/>
      <c r="K291" s="139"/>
      <c r="L291" s="139"/>
      <c r="M291" s="11"/>
      <c r="N291" s="149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</row>
    <row r="292" spans="1:27" s="16" customFormat="1">
      <c r="A292" s="34">
        <v>802770</v>
      </c>
      <c r="B292" s="34" t="e">
        <f t="shared" si="484"/>
        <v>#N/A</v>
      </c>
      <c r="C292" s="34">
        <v>801130</v>
      </c>
      <c r="D292" s="111" t="s">
        <v>168</v>
      </c>
      <c r="E292" s="118" t="s">
        <v>12</v>
      </c>
      <c r="F292" s="155"/>
      <c r="G292" s="113">
        <f>ROUND(IF(F291,G291/F291*100,0),1)</f>
        <v>0</v>
      </c>
      <c r="H292" s="113">
        <f t="shared" ref="H292:L292" si="523">ROUND(IF(G291,H291/G291*100,0),1)</f>
        <v>0</v>
      </c>
      <c r="I292" s="113">
        <f t="shared" si="523"/>
        <v>0</v>
      </c>
      <c r="J292" s="113">
        <f t="shared" si="523"/>
        <v>0</v>
      </c>
      <c r="K292" s="113">
        <f t="shared" si="523"/>
        <v>0</v>
      </c>
      <c r="L292" s="113">
        <f t="shared" si="523"/>
        <v>0</v>
      </c>
      <c r="M292" s="11"/>
      <c r="N292" s="149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</row>
    <row r="293" spans="1:27" s="16" customFormat="1">
      <c r="A293" s="34">
        <v>802780</v>
      </c>
      <c r="B293" s="34" t="e">
        <f t="shared" si="484"/>
        <v>#N/A</v>
      </c>
      <c r="C293" s="34">
        <v>800140</v>
      </c>
      <c r="D293" s="154" t="s">
        <v>132</v>
      </c>
      <c r="E293" s="126" t="s">
        <v>87</v>
      </c>
      <c r="F293" s="139"/>
      <c r="G293" s="139"/>
      <c r="H293" s="139"/>
      <c r="I293" s="139"/>
      <c r="J293" s="139"/>
      <c r="K293" s="139"/>
      <c r="L293" s="139"/>
      <c r="M293" s="11"/>
      <c r="N293" s="149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</row>
    <row r="294" spans="1:27" s="16" customFormat="1">
      <c r="A294" s="34">
        <v>802790</v>
      </c>
      <c r="B294" s="34" t="e">
        <f t="shared" si="484"/>
        <v>#N/A</v>
      </c>
      <c r="C294" s="34">
        <v>801140</v>
      </c>
      <c r="D294" s="111" t="s">
        <v>168</v>
      </c>
      <c r="E294" s="118" t="s">
        <v>12</v>
      </c>
      <c r="F294" s="155"/>
      <c r="G294" s="113">
        <f>ROUND(IF(F293,G293/F293*100,0),1)</f>
        <v>0</v>
      </c>
      <c r="H294" s="113">
        <f t="shared" ref="H294:L294" si="524">ROUND(IF(G293,H293/G293*100,0),1)</f>
        <v>0</v>
      </c>
      <c r="I294" s="113">
        <f t="shared" si="524"/>
        <v>0</v>
      </c>
      <c r="J294" s="113">
        <f t="shared" si="524"/>
        <v>0</v>
      </c>
      <c r="K294" s="113">
        <f t="shared" si="524"/>
        <v>0</v>
      </c>
      <c r="L294" s="113">
        <f t="shared" si="524"/>
        <v>0</v>
      </c>
      <c r="M294" s="11"/>
      <c r="N294" s="149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</row>
    <row r="295" spans="1:27" s="16" customFormat="1">
      <c r="A295" s="34">
        <v>802800</v>
      </c>
      <c r="B295" s="34" t="e">
        <f t="shared" si="484"/>
        <v>#N/A</v>
      </c>
      <c r="C295" s="34">
        <v>800150</v>
      </c>
      <c r="D295" s="154" t="s">
        <v>133</v>
      </c>
      <c r="E295" s="126" t="s">
        <v>87</v>
      </c>
      <c r="F295" s="139"/>
      <c r="G295" s="139"/>
      <c r="H295" s="139"/>
      <c r="I295" s="139"/>
      <c r="J295" s="139"/>
      <c r="K295" s="139"/>
      <c r="L295" s="139"/>
      <c r="M295" s="11"/>
      <c r="N295" s="149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</row>
    <row r="296" spans="1:27" s="16" customFormat="1">
      <c r="A296" s="34">
        <v>802810</v>
      </c>
      <c r="B296" s="34" t="e">
        <f t="shared" si="484"/>
        <v>#N/A</v>
      </c>
      <c r="C296" s="34">
        <v>801150</v>
      </c>
      <c r="D296" s="111" t="s">
        <v>168</v>
      </c>
      <c r="E296" s="118" t="s">
        <v>12</v>
      </c>
      <c r="F296" s="155"/>
      <c r="G296" s="113">
        <f>ROUND(IF(F295,G295/F295*100,0),1)</f>
        <v>0</v>
      </c>
      <c r="H296" s="113">
        <f t="shared" ref="H296:L296" si="525">ROUND(IF(G295,H295/G295*100,0),1)</f>
        <v>0</v>
      </c>
      <c r="I296" s="113">
        <f t="shared" si="525"/>
        <v>0</v>
      </c>
      <c r="J296" s="113">
        <f t="shared" si="525"/>
        <v>0</v>
      </c>
      <c r="K296" s="113">
        <f t="shared" si="525"/>
        <v>0</v>
      </c>
      <c r="L296" s="113">
        <f t="shared" si="525"/>
        <v>0</v>
      </c>
      <c r="M296" s="11"/>
      <c r="N296" s="149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</row>
    <row r="297" spans="1:27" s="16" customFormat="1">
      <c r="A297" s="34">
        <v>802820</v>
      </c>
      <c r="B297" s="34" t="e">
        <f t="shared" si="484"/>
        <v>#N/A</v>
      </c>
      <c r="C297" s="34">
        <v>800160</v>
      </c>
      <c r="D297" s="154" t="s">
        <v>134</v>
      </c>
      <c r="E297" s="126" t="s">
        <v>87</v>
      </c>
      <c r="F297" s="139"/>
      <c r="G297" s="139"/>
      <c r="H297" s="139"/>
      <c r="I297" s="139"/>
      <c r="J297" s="139"/>
      <c r="K297" s="139"/>
      <c r="L297" s="139"/>
      <c r="M297" s="11"/>
      <c r="N297" s="149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</row>
    <row r="298" spans="1:27" s="16" customFormat="1">
      <c r="A298" s="34">
        <v>802830</v>
      </c>
      <c r="B298" s="34" t="e">
        <f t="shared" si="484"/>
        <v>#N/A</v>
      </c>
      <c r="C298" s="34">
        <v>801160</v>
      </c>
      <c r="D298" s="111" t="s">
        <v>168</v>
      </c>
      <c r="E298" s="118" t="s">
        <v>12</v>
      </c>
      <c r="F298" s="155"/>
      <c r="G298" s="113">
        <f>ROUND(IF(F297,G297/F297*100,0),1)</f>
        <v>0</v>
      </c>
      <c r="H298" s="113">
        <f t="shared" ref="H298:L298" si="526">ROUND(IF(G297,H297/G297*100,0),1)</f>
        <v>0</v>
      </c>
      <c r="I298" s="113">
        <f t="shared" si="526"/>
        <v>0</v>
      </c>
      <c r="J298" s="113">
        <f t="shared" si="526"/>
        <v>0</v>
      </c>
      <c r="K298" s="113">
        <f t="shared" si="526"/>
        <v>0</v>
      </c>
      <c r="L298" s="113">
        <f t="shared" si="526"/>
        <v>0</v>
      </c>
      <c r="M298" s="11"/>
      <c r="N298" s="149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</row>
    <row r="299" spans="1:27" s="16" customFormat="1">
      <c r="A299" s="34">
        <v>802840</v>
      </c>
      <c r="B299" s="34" t="e">
        <f t="shared" si="484"/>
        <v>#N/A</v>
      </c>
      <c r="C299" s="34">
        <v>800170</v>
      </c>
      <c r="D299" s="154" t="s">
        <v>135</v>
      </c>
      <c r="E299" s="126" t="s">
        <v>87</v>
      </c>
      <c r="F299" s="139"/>
      <c r="G299" s="139"/>
      <c r="H299" s="139"/>
      <c r="I299" s="139"/>
      <c r="J299" s="139"/>
      <c r="K299" s="139"/>
      <c r="L299" s="139"/>
      <c r="M299" s="11"/>
      <c r="N299" s="149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</row>
    <row r="300" spans="1:27" s="16" customFormat="1">
      <c r="A300" s="34">
        <v>802850</v>
      </c>
      <c r="B300" s="34" t="e">
        <f t="shared" si="484"/>
        <v>#N/A</v>
      </c>
      <c r="C300" s="34">
        <v>801170</v>
      </c>
      <c r="D300" s="111" t="s">
        <v>168</v>
      </c>
      <c r="E300" s="118" t="s">
        <v>12</v>
      </c>
      <c r="F300" s="155"/>
      <c r="G300" s="113">
        <f>ROUND(IF(F299,G299/F299*100,0),1)</f>
        <v>0</v>
      </c>
      <c r="H300" s="113">
        <f t="shared" ref="H300:L300" si="527">ROUND(IF(G299,H299/G299*100,0),1)</f>
        <v>0</v>
      </c>
      <c r="I300" s="113">
        <f t="shared" si="527"/>
        <v>0</v>
      </c>
      <c r="J300" s="113">
        <f t="shared" si="527"/>
        <v>0</v>
      </c>
      <c r="K300" s="113">
        <f t="shared" si="527"/>
        <v>0</v>
      </c>
      <c r="L300" s="113">
        <f t="shared" si="527"/>
        <v>0</v>
      </c>
      <c r="M300" s="11"/>
      <c r="N300" s="149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</row>
    <row r="301" spans="1:27" s="16" customFormat="1">
      <c r="A301" s="34">
        <v>802860</v>
      </c>
      <c r="B301" s="34" t="e">
        <f t="shared" si="484"/>
        <v>#N/A</v>
      </c>
      <c r="C301" s="34">
        <v>800180</v>
      </c>
      <c r="D301" s="154" t="s">
        <v>136</v>
      </c>
      <c r="E301" s="126" t="s">
        <v>87</v>
      </c>
      <c r="F301" s="139"/>
      <c r="G301" s="139"/>
      <c r="H301" s="139"/>
      <c r="I301" s="139"/>
      <c r="J301" s="139"/>
      <c r="K301" s="139"/>
      <c r="L301" s="139"/>
      <c r="M301" s="11"/>
      <c r="N301" s="149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</row>
    <row r="302" spans="1:27" s="16" customFormat="1">
      <c r="A302" s="34">
        <v>802870</v>
      </c>
      <c r="B302" s="34" t="e">
        <f t="shared" si="484"/>
        <v>#N/A</v>
      </c>
      <c r="C302" s="34">
        <v>801180</v>
      </c>
      <c r="D302" s="111" t="s">
        <v>168</v>
      </c>
      <c r="E302" s="118" t="s">
        <v>12</v>
      </c>
      <c r="F302" s="155"/>
      <c r="G302" s="113">
        <f>ROUND(IF(F301,G301/F301*100,0),1)</f>
        <v>0</v>
      </c>
      <c r="H302" s="113">
        <f t="shared" ref="H302:L302" si="528">ROUND(IF(G301,H301/G301*100,0),1)</f>
        <v>0</v>
      </c>
      <c r="I302" s="113">
        <f t="shared" si="528"/>
        <v>0</v>
      </c>
      <c r="J302" s="113">
        <f t="shared" si="528"/>
        <v>0</v>
      </c>
      <c r="K302" s="113">
        <f t="shared" si="528"/>
        <v>0</v>
      </c>
      <c r="L302" s="113">
        <f t="shared" si="528"/>
        <v>0</v>
      </c>
      <c r="M302" s="11"/>
      <c r="N302" s="149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</row>
    <row r="303" spans="1:27" s="16" customFormat="1">
      <c r="A303" s="34">
        <v>802880</v>
      </c>
      <c r="B303" s="34" t="e">
        <f t="shared" si="484"/>
        <v>#N/A</v>
      </c>
      <c r="C303" s="34">
        <v>800190</v>
      </c>
      <c r="D303" s="154" t="s">
        <v>137</v>
      </c>
      <c r="E303" s="126" t="s">
        <v>87</v>
      </c>
      <c r="F303" s="139"/>
      <c r="G303" s="139"/>
      <c r="H303" s="139"/>
      <c r="I303" s="139"/>
      <c r="J303" s="139"/>
      <c r="K303" s="139"/>
      <c r="L303" s="139"/>
      <c r="M303" s="11"/>
      <c r="N303" s="149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</row>
    <row r="304" spans="1:27" s="16" customFormat="1">
      <c r="A304" s="34">
        <v>802890</v>
      </c>
      <c r="B304" s="34" t="e">
        <f t="shared" si="484"/>
        <v>#N/A</v>
      </c>
      <c r="C304" s="34">
        <v>801190</v>
      </c>
      <c r="D304" s="111" t="s">
        <v>168</v>
      </c>
      <c r="E304" s="118" t="s">
        <v>12</v>
      </c>
      <c r="F304" s="155"/>
      <c r="G304" s="113">
        <f>ROUND(IF(F303,G303/F303*100,0),1)</f>
        <v>0</v>
      </c>
      <c r="H304" s="113">
        <f t="shared" ref="H304:L304" si="529">ROUND(IF(G303,H303/G303*100,0),1)</f>
        <v>0</v>
      </c>
      <c r="I304" s="113">
        <f t="shared" si="529"/>
        <v>0</v>
      </c>
      <c r="J304" s="113">
        <f t="shared" si="529"/>
        <v>0</v>
      </c>
      <c r="K304" s="113">
        <f t="shared" si="529"/>
        <v>0</v>
      </c>
      <c r="L304" s="113">
        <f t="shared" si="529"/>
        <v>0</v>
      </c>
      <c r="M304" s="11"/>
      <c r="N304" s="149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</row>
    <row r="305" spans="1:27" s="16" customFormat="1">
      <c r="A305" s="34">
        <v>802900</v>
      </c>
      <c r="B305" s="34" t="e">
        <f t="shared" si="484"/>
        <v>#N/A</v>
      </c>
      <c r="C305" s="34">
        <v>800200</v>
      </c>
      <c r="D305" s="154" t="s">
        <v>138</v>
      </c>
      <c r="E305" s="126" t="s">
        <v>87</v>
      </c>
      <c r="F305" s="139"/>
      <c r="G305" s="139"/>
      <c r="H305" s="139"/>
      <c r="I305" s="139"/>
      <c r="J305" s="139"/>
      <c r="K305" s="139"/>
      <c r="L305" s="139"/>
      <c r="M305" s="11"/>
      <c r="N305" s="149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</row>
    <row r="306" spans="1:27" s="16" customFormat="1">
      <c r="A306" s="34">
        <v>802910</v>
      </c>
      <c r="B306" s="34" t="e">
        <f t="shared" si="484"/>
        <v>#N/A</v>
      </c>
      <c r="C306" s="34">
        <v>801200</v>
      </c>
      <c r="D306" s="111" t="s">
        <v>168</v>
      </c>
      <c r="E306" s="118" t="s">
        <v>12</v>
      </c>
      <c r="F306" s="155"/>
      <c r="G306" s="113">
        <f>ROUND(IF(F305,G305/F305*100,0),1)</f>
        <v>0</v>
      </c>
      <c r="H306" s="113">
        <f t="shared" ref="H306:L306" si="530">ROUND(IF(G305,H305/G305*100,0),1)</f>
        <v>0</v>
      </c>
      <c r="I306" s="113">
        <f t="shared" si="530"/>
        <v>0</v>
      </c>
      <c r="J306" s="113">
        <f t="shared" si="530"/>
        <v>0</v>
      </c>
      <c r="K306" s="113">
        <f t="shared" si="530"/>
        <v>0</v>
      </c>
      <c r="L306" s="113">
        <f t="shared" si="530"/>
        <v>0</v>
      </c>
      <c r="M306" s="11"/>
      <c r="N306" s="149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</row>
    <row r="307" spans="1:27" s="16" customFormat="1" ht="15.75" customHeight="1">
      <c r="A307" s="34">
        <v>802920</v>
      </c>
      <c r="B307" s="34" t="e">
        <f t="shared" si="484"/>
        <v>#N/A</v>
      </c>
      <c r="C307" s="34">
        <v>800210</v>
      </c>
      <c r="D307" s="154" t="s">
        <v>146</v>
      </c>
      <c r="E307" s="126" t="s">
        <v>87</v>
      </c>
      <c r="F307" s="139"/>
      <c r="G307" s="139"/>
      <c r="H307" s="139"/>
      <c r="I307" s="139"/>
      <c r="J307" s="139"/>
      <c r="K307" s="139"/>
      <c r="L307" s="139"/>
      <c r="M307" s="11"/>
      <c r="N307" s="149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</row>
    <row r="308" spans="1:27" s="16" customFormat="1">
      <c r="A308" s="34">
        <v>802930</v>
      </c>
      <c r="B308" s="34" t="e">
        <f t="shared" si="484"/>
        <v>#N/A</v>
      </c>
      <c r="C308" s="34">
        <v>801210</v>
      </c>
      <c r="D308" s="111" t="s">
        <v>168</v>
      </c>
      <c r="E308" s="118" t="s">
        <v>12</v>
      </c>
      <c r="F308" s="155"/>
      <c r="G308" s="113">
        <f>ROUND(IF(F307,G307/F307*100,0),1)</f>
        <v>0</v>
      </c>
      <c r="H308" s="113">
        <f t="shared" ref="H308:L308" si="531">ROUND(IF(G307,H307/G307*100,0),1)</f>
        <v>0</v>
      </c>
      <c r="I308" s="113">
        <f t="shared" si="531"/>
        <v>0</v>
      </c>
      <c r="J308" s="113">
        <f t="shared" si="531"/>
        <v>0</v>
      </c>
      <c r="K308" s="113">
        <f t="shared" si="531"/>
        <v>0</v>
      </c>
      <c r="L308" s="113">
        <f t="shared" si="531"/>
        <v>0</v>
      </c>
      <c r="M308" s="11"/>
      <c r="N308" s="149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</row>
    <row r="309" spans="1:27" s="16" customFormat="1">
      <c r="A309" s="34">
        <v>802940</v>
      </c>
      <c r="B309" s="34" t="e">
        <f t="shared" si="484"/>
        <v>#N/A</v>
      </c>
      <c r="C309" s="34">
        <v>800220</v>
      </c>
      <c r="D309" s="154" t="s">
        <v>147</v>
      </c>
      <c r="E309" s="126" t="s">
        <v>87</v>
      </c>
      <c r="F309" s="139"/>
      <c r="G309" s="139"/>
      <c r="H309" s="139"/>
      <c r="I309" s="139"/>
      <c r="J309" s="139"/>
      <c r="K309" s="139"/>
      <c r="L309" s="139"/>
      <c r="M309" s="11"/>
      <c r="N309" s="149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</row>
    <row r="310" spans="1:27" s="16" customFormat="1">
      <c r="A310" s="34">
        <v>802950</v>
      </c>
      <c r="B310" s="34" t="e">
        <f t="shared" si="484"/>
        <v>#N/A</v>
      </c>
      <c r="C310" s="34">
        <v>801220</v>
      </c>
      <c r="D310" s="111" t="s">
        <v>168</v>
      </c>
      <c r="E310" s="118" t="s">
        <v>12</v>
      </c>
      <c r="F310" s="155"/>
      <c r="G310" s="113">
        <f>ROUND(IF(F309,G309/F309*100,0),1)</f>
        <v>0</v>
      </c>
      <c r="H310" s="113">
        <f t="shared" ref="H310:L310" si="532">ROUND(IF(G309,H309/G309*100,0),1)</f>
        <v>0</v>
      </c>
      <c r="I310" s="113">
        <f t="shared" si="532"/>
        <v>0</v>
      </c>
      <c r="J310" s="113">
        <f t="shared" si="532"/>
        <v>0</v>
      </c>
      <c r="K310" s="113">
        <f t="shared" si="532"/>
        <v>0</v>
      </c>
      <c r="L310" s="113">
        <f t="shared" si="532"/>
        <v>0</v>
      </c>
      <c r="M310" s="11"/>
      <c r="N310" s="149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</row>
    <row r="311" spans="1:27" s="16" customFormat="1">
      <c r="A311" s="34">
        <v>802960</v>
      </c>
      <c r="B311" s="34" t="e">
        <f t="shared" si="484"/>
        <v>#N/A</v>
      </c>
      <c r="C311" s="34">
        <v>800230</v>
      </c>
      <c r="D311" s="154" t="s">
        <v>148</v>
      </c>
      <c r="E311" s="126" t="s">
        <v>87</v>
      </c>
      <c r="F311" s="139"/>
      <c r="G311" s="139"/>
      <c r="H311" s="139"/>
      <c r="I311" s="139"/>
      <c r="J311" s="139"/>
      <c r="K311" s="139"/>
      <c r="L311" s="139"/>
      <c r="M311" s="11"/>
      <c r="N311" s="149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</row>
    <row r="312" spans="1:27" s="16" customFormat="1">
      <c r="A312" s="34">
        <v>802970</v>
      </c>
      <c r="B312" s="34" t="e">
        <f t="shared" si="484"/>
        <v>#N/A</v>
      </c>
      <c r="C312" s="34">
        <v>801230</v>
      </c>
      <c r="D312" s="111" t="s">
        <v>168</v>
      </c>
      <c r="E312" s="118" t="s">
        <v>12</v>
      </c>
      <c r="F312" s="155"/>
      <c r="G312" s="113">
        <f>ROUND(IF(F311,G311/F311*100,0),1)</f>
        <v>0</v>
      </c>
      <c r="H312" s="113">
        <f t="shared" ref="H312:L312" si="533">ROUND(IF(G311,H311/G311*100,0),1)</f>
        <v>0</v>
      </c>
      <c r="I312" s="113">
        <f t="shared" si="533"/>
        <v>0</v>
      </c>
      <c r="J312" s="113">
        <f t="shared" si="533"/>
        <v>0</v>
      </c>
      <c r="K312" s="113">
        <f t="shared" si="533"/>
        <v>0</v>
      </c>
      <c r="L312" s="113">
        <f t="shared" si="533"/>
        <v>0</v>
      </c>
      <c r="M312" s="11"/>
      <c r="N312" s="149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</row>
    <row r="313" spans="1:27" s="16" customFormat="1">
      <c r="A313" s="34">
        <v>802980</v>
      </c>
      <c r="B313" s="34" t="e">
        <f t="shared" si="484"/>
        <v>#N/A</v>
      </c>
      <c r="C313" s="34">
        <v>800240</v>
      </c>
      <c r="D313" s="154" t="s">
        <v>149</v>
      </c>
      <c r="E313" s="126" t="s">
        <v>87</v>
      </c>
      <c r="F313" s="139"/>
      <c r="G313" s="139"/>
      <c r="H313" s="139"/>
      <c r="I313" s="139"/>
      <c r="J313" s="139"/>
      <c r="K313" s="139"/>
      <c r="L313" s="139"/>
      <c r="M313" s="11"/>
      <c r="N313" s="149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</row>
    <row r="314" spans="1:27" s="16" customFormat="1">
      <c r="A314" s="34">
        <v>802990</v>
      </c>
      <c r="B314" s="34" t="e">
        <f t="shared" si="484"/>
        <v>#N/A</v>
      </c>
      <c r="C314" s="34">
        <v>801240</v>
      </c>
      <c r="D314" s="111" t="s">
        <v>168</v>
      </c>
      <c r="E314" s="118" t="s">
        <v>12</v>
      </c>
      <c r="F314" s="155"/>
      <c r="G314" s="113">
        <f>ROUND(IF(F313,G313/F313*100,0),1)</f>
        <v>0</v>
      </c>
      <c r="H314" s="113">
        <f t="shared" ref="H314:L314" si="534">ROUND(IF(G313,H313/G313*100,0),1)</f>
        <v>0</v>
      </c>
      <c r="I314" s="113">
        <f t="shared" si="534"/>
        <v>0</v>
      </c>
      <c r="J314" s="113">
        <f t="shared" si="534"/>
        <v>0</v>
      </c>
      <c r="K314" s="113">
        <f t="shared" si="534"/>
        <v>0</v>
      </c>
      <c r="L314" s="113">
        <f t="shared" si="534"/>
        <v>0</v>
      </c>
      <c r="M314" s="11"/>
      <c r="N314" s="149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</row>
    <row r="315" spans="1:27" s="16" customFormat="1">
      <c r="A315" s="34">
        <v>803000</v>
      </c>
      <c r="B315" s="34" t="e">
        <f t="shared" si="484"/>
        <v>#N/A</v>
      </c>
      <c r="C315" s="34">
        <v>800250</v>
      </c>
      <c r="D315" s="154" t="s">
        <v>150</v>
      </c>
      <c r="E315" s="126" t="s">
        <v>87</v>
      </c>
      <c r="F315" s="139"/>
      <c r="G315" s="139"/>
      <c r="H315" s="139"/>
      <c r="I315" s="139"/>
      <c r="J315" s="139"/>
      <c r="K315" s="139"/>
      <c r="L315" s="139"/>
      <c r="M315" s="11"/>
      <c r="N315" s="149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</row>
    <row r="316" spans="1:27" s="16" customFormat="1">
      <c r="A316" s="34">
        <v>803010</v>
      </c>
      <c r="B316" s="34" t="e">
        <f t="shared" si="484"/>
        <v>#N/A</v>
      </c>
      <c r="C316" s="34">
        <v>801250</v>
      </c>
      <c r="D316" s="111" t="s">
        <v>168</v>
      </c>
      <c r="E316" s="118" t="s">
        <v>12</v>
      </c>
      <c r="F316" s="155"/>
      <c r="G316" s="113">
        <f>ROUND(IF(F315,G315/F315*100,0),1)</f>
        <v>0</v>
      </c>
      <c r="H316" s="113">
        <f t="shared" ref="H316:L316" si="535">ROUND(IF(G315,H315/G315*100,0),1)</f>
        <v>0</v>
      </c>
      <c r="I316" s="113">
        <f t="shared" si="535"/>
        <v>0</v>
      </c>
      <c r="J316" s="113">
        <f t="shared" si="535"/>
        <v>0</v>
      </c>
      <c r="K316" s="113">
        <f t="shared" si="535"/>
        <v>0</v>
      </c>
      <c r="L316" s="113">
        <f t="shared" si="535"/>
        <v>0</v>
      </c>
      <c r="M316" s="11"/>
      <c r="N316" s="149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</row>
    <row r="317" spans="1:27" s="16" customFormat="1">
      <c r="A317" s="34">
        <v>803020</v>
      </c>
      <c r="B317" s="34" t="e">
        <f t="shared" si="484"/>
        <v>#N/A</v>
      </c>
      <c r="C317" s="34">
        <v>800260</v>
      </c>
      <c r="D317" s="154" t="s">
        <v>151</v>
      </c>
      <c r="E317" s="126" t="s">
        <v>87</v>
      </c>
      <c r="F317" s="139"/>
      <c r="G317" s="139"/>
      <c r="H317" s="139"/>
      <c r="I317" s="139"/>
      <c r="J317" s="139"/>
      <c r="K317" s="139"/>
      <c r="L317" s="139"/>
      <c r="M317" s="11"/>
      <c r="N317" s="149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</row>
    <row r="318" spans="1:27" s="16" customFormat="1">
      <c r="A318" s="34">
        <v>803030</v>
      </c>
      <c r="B318" s="34" t="e">
        <f t="shared" si="484"/>
        <v>#N/A</v>
      </c>
      <c r="C318" s="34">
        <v>801260</v>
      </c>
      <c r="D318" s="111" t="s">
        <v>168</v>
      </c>
      <c r="E318" s="118" t="s">
        <v>12</v>
      </c>
      <c r="F318" s="155"/>
      <c r="G318" s="113">
        <f>ROUND(IF(F317,G317/F317*100,0),1)</f>
        <v>0</v>
      </c>
      <c r="H318" s="113">
        <f t="shared" ref="H318:L318" si="536">ROUND(IF(G317,H317/G317*100,0),1)</f>
        <v>0</v>
      </c>
      <c r="I318" s="113">
        <f t="shared" si="536"/>
        <v>0</v>
      </c>
      <c r="J318" s="113">
        <f t="shared" si="536"/>
        <v>0</v>
      </c>
      <c r="K318" s="113">
        <f t="shared" si="536"/>
        <v>0</v>
      </c>
      <c r="L318" s="113">
        <f t="shared" si="536"/>
        <v>0</v>
      </c>
      <c r="M318" s="11"/>
      <c r="N318" s="149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</row>
    <row r="319" spans="1:27" s="16" customFormat="1">
      <c r="A319" s="34">
        <v>803040</v>
      </c>
      <c r="B319" s="34" t="e">
        <f t="shared" si="484"/>
        <v>#N/A</v>
      </c>
      <c r="C319" s="34">
        <v>800270</v>
      </c>
      <c r="D319" s="154" t="s">
        <v>152</v>
      </c>
      <c r="E319" s="126" t="s">
        <v>87</v>
      </c>
      <c r="F319" s="139"/>
      <c r="G319" s="139"/>
      <c r="H319" s="139"/>
      <c r="I319" s="139"/>
      <c r="J319" s="139"/>
      <c r="K319" s="139"/>
      <c r="L319" s="139"/>
      <c r="M319" s="11"/>
      <c r="N319" s="149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</row>
    <row r="320" spans="1:27" s="16" customFormat="1">
      <c r="A320" s="34">
        <v>803050</v>
      </c>
      <c r="B320" s="34" t="e">
        <f t="shared" si="484"/>
        <v>#N/A</v>
      </c>
      <c r="C320" s="34">
        <v>801270</v>
      </c>
      <c r="D320" s="111" t="s">
        <v>168</v>
      </c>
      <c r="E320" s="118" t="s">
        <v>12</v>
      </c>
      <c r="F320" s="155"/>
      <c r="G320" s="113">
        <f>ROUND(IF(F319,G319/F319*100,0),1)</f>
        <v>0</v>
      </c>
      <c r="H320" s="113">
        <f t="shared" ref="H320:L320" si="537">ROUND(IF(G319,H319/G319*100,0),1)</f>
        <v>0</v>
      </c>
      <c r="I320" s="113">
        <f t="shared" si="537"/>
        <v>0</v>
      </c>
      <c r="J320" s="113">
        <f t="shared" si="537"/>
        <v>0</v>
      </c>
      <c r="K320" s="113">
        <f t="shared" si="537"/>
        <v>0</v>
      </c>
      <c r="L320" s="113">
        <f t="shared" si="537"/>
        <v>0</v>
      </c>
      <c r="M320" s="11"/>
      <c r="N320" s="149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</row>
    <row r="321" spans="1:27" s="16" customFormat="1">
      <c r="A321" s="34">
        <v>803060</v>
      </c>
      <c r="B321" s="34" t="e">
        <f t="shared" si="484"/>
        <v>#N/A</v>
      </c>
      <c r="C321" s="34">
        <v>800280</v>
      </c>
      <c r="D321" s="154" t="s">
        <v>153</v>
      </c>
      <c r="E321" s="126" t="s">
        <v>87</v>
      </c>
      <c r="F321" s="139"/>
      <c r="G321" s="139"/>
      <c r="H321" s="139"/>
      <c r="I321" s="139"/>
      <c r="J321" s="139"/>
      <c r="K321" s="139"/>
      <c r="L321" s="139"/>
      <c r="M321" s="11"/>
      <c r="N321" s="149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</row>
    <row r="322" spans="1:27" s="16" customFormat="1">
      <c r="A322" s="34">
        <v>803070</v>
      </c>
      <c r="B322" s="34" t="e">
        <f t="shared" si="484"/>
        <v>#N/A</v>
      </c>
      <c r="C322" s="34">
        <v>801280</v>
      </c>
      <c r="D322" s="111" t="s">
        <v>168</v>
      </c>
      <c r="E322" s="118" t="s">
        <v>12</v>
      </c>
      <c r="F322" s="155"/>
      <c r="G322" s="113">
        <f>ROUND(IF(F321,G321/F321*100,0),1)</f>
        <v>0</v>
      </c>
      <c r="H322" s="113">
        <f t="shared" ref="H322:L322" si="538">ROUND(IF(G321,H321/G321*100,0),1)</f>
        <v>0</v>
      </c>
      <c r="I322" s="113">
        <f t="shared" si="538"/>
        <v>0</v>
      </c>
      <c r="J322" s="113">
        <f t="shared" si="538"/>
        <v>0</v>
      </c>
      <c r="K322" s="113">
        <f t="shared" si="538"/>
        <v>0</v>
      </c>
      <c r="L322" s="113">
        <f t="shared" si="538"/>
        <v>0</v>
      </c>
      <c r="M322" s="11"/>
      <c r="N322" s="149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</row>
    <row r="323" spans="1:27" s="16" customFormat="1">
      <c r="A323" s="34">
        <v>803080</v>
      </c>
      <c r="B323" s="34" t="e">
        <f t="shared" si="484"/>
        <v>#N/A</v>
      </c>
      <c r="C323" s="34">
        <v>800290</v>
      </c>
      <c r="D323" s="154" t="s">
        <v>154</v>
      </c>
      <c r="E323" s="126" t="s">
        <v>87</v>
      </c>
      <c r="F323" s="139"/>
      <c r="G323" s="139"/>
      <c r="H323" s="139"/>
      <c r="I323" s="139"/>
      <c r="J323" s="139"/>
      <c r="K323" s="139"/>
      <c r="L323" s="139"/>
      <c r="M323" s="11"/>
      <c r="N323" s="149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</row>
    <row r="324" spans="1:27" s="16" customFormat="1">
      <c r="A324" s="34">
        <v>803090</v>
      </c>
      <c r="B324" s="34" t="e">
        <f t="shared" si="484"/>
        <v>#N/A</v>
      </c>
      <c r="C324" s="34">
        <v>801290</v>
      </c>
      <c r="D324" s="111" t="s">
        <v>168</v>
      </c>
      <c r="E324" s="118" t="s">
        <v>12</v>
      </c>
      <c r="F324" s="155"/>
      <c r="G324" s="113">
        <f>ROUND(IF(F323,G323/F323*100,0),1)</f>
        <v>0</v>
      </c>
      <c r="H324" s="113">
        <f t="shared" ref="H324:L324" si="539">ROUND(IF(G323,H323/G323*100,0),1)</f>
        <v>0</v>
      </c>
      <c r="I324" s="113">
        <f t="shared" si="539"/>
        <v>0</v>
      </c>
      <c r="J324" s="113">
        <f t="shared" si="539"/>
        <v>0</v>
      </c>
      <c r="K324" s="113">
        <f t="shared" si="539"/>
        <v>0</v>
      </c>
      <c r="L324" s="113">
        <f t="shared" si="539"/>
        <v>0</v>
      </c>
      <c r="M324" s="11"/>
      <c r="N324" s="149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</row>
    <row r="325" spans="1:27" s="16" customFormat="1">
      <c r="A325" s="34">
        <v>803100</v>
      </c>
      <c r="B325" s="34" t="e">
        <f t="shared" si="484"/>
        <v>#N/A</v>
      </c>
      <c r="C325" s="34">
        <v>800300</v>
      </c>
      <c r="D325" s="154" t="s">
        <v>155</v>
      </c>
      <c r="E325" s="126" t="s">
        <v>87</v>
      </c>
      <c r="F325" s="139"/>
      <c r="G325" s="139"/>
      <c r="H325" s="139"/>
      <c r="I325" s="139"/>
      <c r="J325" s="139"/>
      <c r="K325" s="139"/>
      <c r="L325" s="139"/>
      <c r="M325" s="11"/>
      <c r="N325" s="149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</row>
    <row r="326" spans="1:27" s="16" customFormat="1">
      <c r="A326" s="34">
        <v>803110</v>
      </c>
      <c r="B326" s="34" t="e">
        <f>VALUE(CONCATENATE($A$2,$C$4,C326))</f>
        <v>#N/A</v>
      </c>
      <c r="C326" s="34">
        <v>801300</v>
      </c>
      <c r="D326" s="111" t="s">
        <v>168</v>
      </c>
      <c r="E326" s="118" t="s">
        <v>12</v>
      </c>
      <c r="F326" s="155"/>
      <c r="G326" s="113">
        <f>ROUND(IF(F325,G325/F325*100,0),1)</f>
        <v>0</v>
      </c>
      <c r="H326" s="113">
        <f t="shared" ref="H326:L326" si="540">ROUND(IF(G325,H325/G325*100,0),1)</f>
        <v>0</v>
      </c>
      <c r="I326" s="113">
        <f t="shared" si="540"/>
        <v>0</v>
      </c>
      <c r="J326" s="113">
        <f t="shared" si="540"/>
        <v>0</v>
      </c>
      <c r="K326" s="113">
        <f t="shared" si="540"/>
        <v>0</v>
      </c>
      <c r="L326" s="113">
        <f t="shared" si="540"/>
        <v>0</v>
      </c>
      <c r="M326" s="11"/>
      <c r="N326" s="149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</row>
    <row r="327" spans="1:27" s="16" customFormat="1">
      <c r="A327" s="34">
        <v>803120</v>
      </c>
      <c r="B327" s="69"/>
      <c r="C327" s="69"/>
      <c r="D327" s="40"/>
      <c r="E327" s="40"/>
      <c r="F327" s="40"/>
      <c r="G327" s="40"/>
      <c r="H327" s="40"/>
      <c r="I327" s="40"/>
      <c r="J327" s="40"/>
      <c r="K327" s="40"/>
      <c r="L327" s="40"/>
      <c r="M327" s="11"/>
      <c r="N327" s="149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</row>
    <row r="328" spans="1:27" s="16" customFormat="1">
      <c r="A328" s="34">
        <v>803130</v>
      </c>
      <c r="B328" s="69"/>
      <c r="C328" s="69"/>
      <c r="D328" s="40"/>
      <c r="E328" s="40"/>
      <c r="F328" s="40"/>
      <c r="G328" s="40"/>
      <c r="H328" s="40"/>
      <c r="I328" s="40"/>
      <c r="J328" s="40"/>
      <c r="K328" s="40"/>
      <c r="L328" s="40"/>
      <c r="M328" s="11"/>
      <c r="N328" s="149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</row>
    <row r="329" spans="1:27" s="16" customFormat="1">
      <c r="A329" s="34">
        <v>803140</v>
      </c>
      <c r="B329" s="69"/>
      <c r="C329" s="69"/>
      <c r="D329" s="70" t="s">
        <v>178</v>
      </c>
      <c r="E329" s="44"/>
      <c r="F329" s="44"/>
      <c r="G329" s="44"/>
      <c r="H329" s="44"/>
      <c r="I329" s="44"/>
      <c r="J329" s="44"/>
      <c r="K329" s="44"/>
      <c r="L329" s="69"/>
      <c r="M329" s="1"/>
      <c r="N329" s="149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</row>
    <row r="330" spans="1:27" s="16" customFormat="1">
      <c r="A330" s="34">
        <v>803150</v>
      </c>
      <c r="B330" s="69"/>
      <c r="C330" s="69"/>
      <c r="D330" s="70" t="s">
        <v>174</v>
      </c>
      <c r="E330" s="71"/>
      <c r="F330" s="71"/>
      <c r="G330" s="71"/>
      <c r="H330" s="71"/>
      <c r="I330" s="71"/>
      <c r="J330" s="71"/>
      <c r="K330" s="70" t="s">
        <v>184</v>
      </c>
      <c r="L330" s="69"/>
      <c r="M330" s="1"/>
      <c r="N330" s="149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</row>
    <row r="331" spans="1:27" s="16" customFormat="1">
      <c r="A331" s="34">
        <v>803160</v>
      </c>
      <c r="B331" s="69"/>
      <c r="C331" s="69"/>
      <c r="D331" s="70" t="s">
        <v>179</v>
      </c>
      <c r="E331" s="71"/>
      <c r="F331" s="71"/>
      <c r="G331" s="71"/>
      <c r="H331" s="71"/>
      <c r="I331" s="71"/>
      <c r="J331" s="71"/>
      <c r="K331" s="71"/>
      <c r="L331" s="69"/>
      <c r="M331" s="1"/>
      <c r="N331" s="149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</row>
    <row r="332" spans="1:27" s="16" customFormat="1">
      <c r="A332" s="34">
        <v>803170</v>
      </c>
      <c r="B332" s="69"/>
      <c r="C332" s="69"/>
      <c r="D332" s="70"/>
      <c r="E332" s="73"/>
      <c r="F332" s="73"/>
      <c r="G332" s="73"/>
      <c r="H332" s="73"/>
      <c r="I332" s="73"/>
      <c r="J332" s="73"/>
      <c r="K332" s="73"/>
      <c r="L332" s="69"/>
      <c r="M332" s="1"/>
      <c r="N332" s="149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</row>
    <row r="333" spans="1:27" s="16" customFormat="1">
      <c r="A333" s="34">
        <v>803180</v>
      </c>
      <c r="B333" s="69"/>
      <c r="C333" s="69"/>
      <c r="D333" s="70" t="s">
        <v>180</v>
      </c>
      <c r="E333" s="73"/>
      <c r="F333" s="73"/>
      <c r="G333" s="73"/>
      <c r="H333" s="73"/>
      <c r="I333" s="73"/>
      <c r="J333" s="73"/>
      <c r="K333" s="73"/>
      <c r="L333" s="69"/>
      <c r="M333" s="1"/>
      <c r="N333" s="149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</row>
    <row r="334" spans="1:27" s="16" customFormat="1">
      <c r="A334" s="34">
        <v>803190</v>
      </c>
      <c r="B334" s="69"/>
      <c r="C334" s="69"/>
      <c r="D334" s="70" t="s">
        <v>181</v>
      </c>
      <c r="E334" s="73"/>
      <c r="F334" s="73"/>
      <c r="G334" s="73"/>
      <c r="H334" s="73"/>
      <c r="I334" s="73" t="s">
        <v>15</v>
      </c>
      <c r="J334" s="70" t="s">
        <v>16</v>
      </c>
      <c r="K334" s="70" t="s">
        <v>182</v>
      </c>
      <c r="L334" s="69"/>
      <c r="M334" s="1"/>
      <c r="N334" s="149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</row>
    <row r="335" spans="1:27" s="16" customFormat="1">
      <c r="A335" s="34">
        <v>803200</v>
      </c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9"/>
      <c r="M335" s="1"/>
      <c r="N335" s="148"/>
    </row>
    <row r="336" spans="1:27" s="16" customFormat="1">
      <c r="A336" s="34">
        <v>803210</v>
      </c>
      <c r="B336" s="11"/>
      <c r="C336" s="1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48"/>
    </row>
    <row r="337" spans="1:14" s="16" customFormat="1">
      <c r="A337" s="34">
        <v>803220</v>
      </c>
      <c r="B337" s="11"/>
      <c r="C337" s="1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48"/>
    </row>
    <row r="338" spans="1:14" s="16" customFormat="1">
      <c r="A338" s="34">
        <v>803230</v>
      </c>
      <c r="B338" s="11"/>
      <c r="C338" s="11"/>
      <c r="D338" s="1"/>
      <c r="E338" s="1"/>
      <c r="F338" s="1"/>
      <c r="G338" s="1"/>
      <c r="H338" s="1"/>
      <c r="I338" s="1"/>
      <c r="J338" s="1"/>
      <c r="K338" s="1"/>
      <c r="L338" s="43" t="s">
        <v>162</v>
      </c>
      <c r="M338" s="1"/>
      <c r="N338" s="148"/>
    </row>
    <row r="339" spans="1:14" s="16" customFormat="1" ht="16.5" outlineLevel="1" thickBot="1">
      <c r="A339" s="34">
        <v>803240</v>
      </c>
      <c r="B339" s="11"/>
      <c r="C339" s="11"/>
      <c r="D339" s="1"/>
      <c r="E339" s="1"/>
      <c r="F339" s="169" t="s">
        <v>160</v>
      </c>
      <c r="G339" s="169"/>
      <c r="H339" s="169"/>
      <c r="I339" s="169"/>
      <c r="J339" s="169"/>
      <c r="K339" s="169"/>
      <c r="L339" s="169"/>
      <c r="M339" s="1"/>
      <c r="N339" s="148"/>
    </row>
    <row r="340" spans="1:14" s="16" customFormat="1" ht="12.75" customHeight="1" outlineLevel="1">
      <c r="A340" s="34">
        <v>803250</v>
      </c>
      <c r="B340" s="11"/>
      <c r="C340" s="11"/>
      <c r="D340" s="173"/>
      <c r="F340" s="163" t="s">
        <v>163</v>
      </c>
      <c r="G340" s="164"/>
      <c r="H340" s="165"/>
      <c r="I340" s="174">
        <f>I13</f>
        <v>2022</v>
      </c>
      <c r="J340" s="174">
        <f t="shared" ref="J340:L340" si="541">J13</f>
        <v>2023</v>
      </c>
      <c r="K340" s="174">
        <f t="shared" si="541"/>
        <v>2024</v>
      </c>
      <c r="L340" s="174">
        <f t="shared" si="541"/>
        <v>2025</v>
      </c>
      <c r="M340" s="1"/>
      <c r="N340" s="148"/>
    </row>
    <row r="341" spans="1:14" s="16" customFormat="1" ht="13.5" customHeight="1" outlineLevel="1" thickBot="1">
      <c r="A341" s="34">
        <v>803260</v>
      </c>
      <c r="B341" s="11"/>
      <c r="C341" s="11"/>
      <c r="D341" s="173"/>
      <c r="F341" s="166"/>
      <c r="G341" s="167"/>
      <c r="H341" s="168"/>
      <c r="I341" s="175"/>
      <c r="J341" s="175"/>
      <c r="K341" s="175"/>
      <c r="L341" s="175"/>
      <c r="M341" s="1"/>
      <c r="N341" s="148"/>
    </row>
    <row r="342" spans="1:14" s="16" customFormat="1" ht="16.5" outlineLevel="1" thickBot="1">
      <c r="A342" s="34">
        <v>803270</v>
      </c>
      <c r="B342" s="11"/>
      <c r="C342" s="11"/>
      <c r="D342" s="128"/>
      <c r="F342" s="170" t="s">
        <v>4</v>
      </c>
      <c r="G342" s="171"/>
      <c r="H342" s="172"/>
      <c r="I342" s="134">
        <v>100</v>
      </c>
      <c r="J342" s="134">
        <v>100</v>
      </c>
      <c r="K342" s="134">
        <v>100</v>
      </c>
      <c r="L342" s="134">
        <v>100</v>
      </c>
      <c r="M342" s="1"/>
      <c r="N342" s="148"/>
    </row>
    <row r="343" spans="1:14" s="16" customFormat="1" ht="16.5" outlineLevel="1" thickBot="1">
      <c r="A343" s="34">
        <v>803280</v>
      </c>
      <c r="B343" s="11"/>
      <c r="C343" s="11"/>
      <c r="D343" s="128"/>
      <c r="F343" s="170" t="s">
        <v>5</v>
      </c>
      <c r="G343" s="171"/>
      <c r="H343" s="172"/>
      <c r="I343" s="134">
        <v>100</v>
      </c>
      <c r="J343" s="134">
        <v>100</v>
      </c>
      <c r="K343" s="134">
        <v>100</v>
      </c>
      <c r="L343" s="134">
        <v>100</v>
      </c>
      <c r="M343" s="1"/>
      <c r="N343" s="148"/>
    </row>
    <row r="344" spans="1:14" s="16" customFormat="1" ht="27" customHeight="1" outlineLevel="1" thickBot="1">
      <c r="A344" s="34">
        <v>803290</v>
      </c>
      <c r="B344" s="11"/>
      <c r="C344" s="11"/>
      <c r="D344" s="128"/>
      <c r="F344" s="170" t="s">
        <v>9</v>
      </c>
      <c r="G344" s="171"/>
      <c r="H344" s="172"/>
      <c r="I344" s="134">
        <v>100</v>
      </c>
      <c r="J344" s="134">
        <v>100</v>
      </c>
      <c r="K344" s="134">
        <v>100</v>
      </c>
      <c r="L344" s="134">
        <v>100</v>
      </c>
      <c r="M344" s="1"/>
      <c r="N344" s="148"/>
    </row>
    <row r="345" spans="1:14" s="16" customFormat="1" ht="41.25" customHeight="1" outlineLevel="1" thickBot="1">
      <c r="A345" s="34">
        <v>803300</v>
      </c>
      <c r="B345" s="11"/>
      <c r="C345" s="11"/>
      <c r="D345" s="128"/>
      <c r="F345" s="170" t="s">
        <v>80</v>
      </c>
      <c r="G345" s="171"/>
      <c r="H345" s="172"/>
      <c r="I345" s="134">
        <v>100</v>
      </c>
      <c r="J345" s="134">
        <v>100</v>
      </c>
      <c r="K345" s="134">
        <v>100</v>
      </c>
      <c r="L345" s="134">
        <v>100</v>
      </c>
      <c r="M345" s="11"/>
      <c r="N345" s="148"/>
    </row>
    <row r="346" spans="1:14" s="16" customFormat="1" ht="29.25" customHeight="1" outlineLevel="1" thickBot="1">
      <c r="A346" s="34">
        <v>803310</v>
      </c>
      <c r="B346" s="11"/>
      <c r="C346" s="11"/>
      <c r="D346" s="128"/>
      <c r="F346" s="170" t="s">
        <v>7</v>
      </c>
      <c r="G346" s="171"/>
      <c r="H346" s="172"/>
      <c r="I346" s="134">
        <v>100</v>
      </c>
      <c r="J346" s="134">
        <v>100</v>
      </c>
      <c r="K346" s="134">
        <v>100</v>
      </c>
      <c r="L346" s="134">
        <v>100</v>
      </c>
      <c r="M346" s="1"/>
      <c r="N346" s="148"/>
    </row>
    <row r="347" spans="1:14" s="16" customFormat="1" ht="31.5" customHeight="1" outlineLevel="1" thickBot="1">
      <c r="A347" s="34">
        <v>803320</v>
      </c>
      <c r="B347" s="11"/>
      <c r="C347" s="11"/>
      <c r="D347" s="129"/>
      <c r="F347" s="170" t="s">
        <v>8</v>
      </c>
      <c r="G347" s="171"/>
      <c r="H347" s="172"/>
      <c r="I347" s="134">
        <v>100</v>
      </c>
      <c r="J347" s="134">
        <v>100</v>
      </c>
      <c r="K347" s="134">
        <v>100</v>
      </c>
      <c r="L347" s="134">
        <v>100</v>
      </c>
      <c r="M347" s="1"/>
      <c r="N347" s="148"/>
    </row>
    <row r="348" spans="1:14" s="16" customFormat="1" ht="16.5" outlineLevel="1" thickBot="1">
      <c r="A348" s="34">
        <v>803330</v>
      </c>
      <c r="B348" s="11"/>
      <c r="C348" s="11"/>
      <c r="D348" s="129"/>
      <c r="F348" s="160" t="s">
        <v>6</v>
      </c>
      <c r="G348" s="161"/>
      <c r="H348" s="162"/>
      <c r="I348" s="134">
        <v>100</v>
      </c>
      <c r="J348" s="134">
        <v>100</v>
      </c>
      <c r="K348" s="134">
        <v>100</v>
      </c>
      <c r="L348" s="134">
        <v>100</v>
      </c>
      <c r="M348" s="1"/>
      <c r="N348" s="148"/>
    </row>
    <row r="349" spans="1:14" s="16" customFormat="1" ht="16.5" outlineLevel="1" thickBot="1">
      <c r="A349" s="34">
        <v>803340</v>
      </c>
      <c r="B349" s="11"/>
      <c r="C349" s="11"/>
      <c r="D349" s="129"/>
      <c r="F349" s="160" t="s">
        <v>159</v>
      </c>
      <c r="G349" s="161"/>
      <c r="H349" s="162"/>
      <c r="I349" s="134">
        <v>100</v>
      </c>
      <c r="J349" s="134">
        <v>100</v>
      </c>
      <c r="K349" s="134">
        <v>100</v>
      </c>
      <c r="L349" s="134">
        <v>100</v>
      </c>
      <c r="M349" s="1"/>
      <c r="N349" s="148"/>
    </row>
    <row r="350" spans="1:14" s="16" customFormat="1" ht="16.5" outlineLevel="1" thickBot="1">
      <c r="A350" s="34">
        <v>803350</v>
      </c>
      <c r="B350" s="11"/>
      <c r="C350" s="11"/>
      <c r="D350" s="128"/>
      <c r="F350" s="160" t="s">
        <v>82</v>
      </c>
      <c r="G350" s="161"/>
      <c r="H350" s="162"/>
      <c r="I350" s="134">
        <v>100</v>
      </c>
      <c r="J350" s="134">
        <v>100</v>
      </c>
      <c r="K350" s="134">
        <v>100</v>
      </c>
      <c r="L350" s="134">
        <v>100</v>
      </c>
      <c r="M350" s="1"/>
      <c r="N350" s="148"/>
    </row>
    <row r="351" spans="1:14" s="16" customFormat="1" ht="16.5" outlineLevel="1" thickBot="1">
      <c r="A351" s="34">
        <v>803360</v>
      </c>
      <c r="B351" s="11"/>
      <c r="C351" s="11"/>
      <c r="D351" s="129"/>
      <c r="F351" s="160" t="s">
        <v>83</v>
      </c>
      <c r="G351" s="161"/>
      <c r="H351" s="162"/>
      <c r="I351" s="134">
        <v>100</v>
      </c>
      <c r="J351" s="134">
        <v>100</v>
      </c>
      <c r="K351" s="134">
        <v>100</v>
      </c>
      <c r="L351" s="134">
        <v>100</v>
      </c>
      <c r="M351" s="1"/>
      <c r="N351" s="148"/>
    </row>
    <row r="352" spans="1:14" s="16" customFormat="1">
      <c r="A352" s="11"/>
      <c r="B352" s="11"/>
      <c r="C352" s="1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48"/>
    </row>
    <row r="353" spans="1:14" s="16" customFormat="1">
      <c r="A353" s="11"/>
      <c r="B353" s="11"/>
      <c r="C353" s="1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48"/>
    </row>
    <row r="354" spans="1:14" s="16" customFormat="1">
      <c r="A354" s="11"/>
      <c r="B354" s="11"/>
      <c r="C354" s="1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48"/>
    </row>
    <row r="355" spans="1:14" s="16" customFormat="1">
      <c r="A355" s="11"/>
      <c r="B355" s="11"/>
      <c r="C355" s="1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48"/>
    </row>
    <row r="356" spans="1:14" s="16" customFormat="1">
      <c r="A356" s="11"/>
      <c r="B356" s="11"/>
      <c r="C356" s="11"/>
      <c r="D356" s="127"/>
      <c r="E356" s="1"/>
      <c r="F356" s="1"/>
      <c r="G356" s="1"/>
      <c r="H356" s="1"/>
      <c r="I356" s="1"/>
      <c r="J356" s="1"/>
      <c r="K356" s="1"/>
      <c r="L356" s="1"/>
      <c r="M356" s="1"/>
      <c r="N356" s="148"/>
    </row>
    <row r="357" spans="1:14" s="16" customFormat="1">
      <c r="A357" s="11"/>
      <c r="B357" s="11"/>
      <c r="C357" s="11"/>
      <c r="D357" s="127"/>
      <c r="E357" s="1"/>
      <c r="F357" s="1"/>
      <c r="G357" s="1"/>
      <c r="H357" s="1"/>
      <c r="I357" s="1"/>
      <c r="J357" s="1"/>
      <c r="K357" s="1"/>
      <c r="L357" s="1"/>
      <c r="M357" s="1"/>
      <c r="N357" s="148"/>
    </row>
    <row r="358" spans="1:14" s="16" customFormat="1">
      <c r="A358" s="11"/>
      <c r="B358" s="11"/>
      <c r="C358" s="11"/>
      <c r="D358" s="127"/>
      <c r="E358" s="1"/>
      <c r="F358" s="1"/>
      <c r="G358" s="1"/>
      <c r="H358" s="1"/>
      <c r="I358" s="1"/>
      <c r="J358" s="1"/>
      <c r="K358" s="1"/>
      <c r="L358" s="1"/>
      <c r="M358" s="1"/>
      <c r="N358" s="148"/>
    </row>
    <row r="359" spans="1:14" s="16" customFormat="1">
      <c r="A359" s="11"/>
      <c r="B359" s="11"/>
      <c r="C359" s="11"/>
      <c r="D359" s="127"/>
      <c r="E359" s="1"/>
      <c r="F359" s="1"/>
      <c r="G359" s="1"/>
      <c r="H359" s="1"/>
      <c r="I359" s="1"/>
      <c r="J359" s="1"/>
      <c r="K359" s="1"/>
      <c r="L359" s="1"/>
      <c r="M359" s="1"/>
      <c r="N359" s="148"/>
    </row>
    <row r="360" spans="1:14" s="16" customFormat="1">
      <c r="A360" s="11"/>
      <c r="B360" s="11"/>
      <c r="C360" s="11"/>
      <c r="D360" s="127"/>
      <c r="E360" s="1"/>
      <c r="F360" s="1"/>
      <c r="G360" s="1"/>
      <c r="H360" s="1"/>
      <c r="I360" s="1"/>
      <c r="J360" s="1"/>
      <c r="K360" s="1"/>
      <c r="L360" s="1"/>
      <c r="M360" s="1"/>
      <c r="N360" s="148"/>
    </row>
    <row r="361" spans="1:14" s="16" customFormat="1">
      <c r="A361" s="11"/>
      <c r="B361" s="11"/>
      <c r="C361" s="11"/>
      <c r="D361" s="127"/>
      <c r="E361" s="1"/>
      <c r="F361" s="1"/>
      <c r="G361" s="1"/>
      <c r="H361" s="1"/>
      <c r="I361" s="1"/>
      <c r="J361" s="1"/>
      <c r="K361" s="1"/>
      <c r="L361" s="1"/>
      <c r="M361" s="1"/>
      <c r="N361" s="148"/>
    </row>
    <row r="362" spans="1:14" s="16" customFormat="1">
      <c r="A362" s="11"/>
      <c r="B362" s="11"/>
      <c r="C362" s="11"/>
      <c r="D362" s="127"/>
      <c r="E362" s="1"/>
      <c r="F362" s="1"/>
      <c r="G362" s="1"/>
      <c r="H362" s="1"/>
      <c r="I362" s="1"/>
      <c r="J362" s="1"/>
      <c r="K362" s="1"/>
      <c r="L362" s="1"/>
      <c r="M362" s="1"/>
      <c r="N362" s="148"/>
    </row>
    <row r="363" spans="1:14" s="16" customFormat="1">
      <c r="A363" s="11"/>
      <c r="B363" s="11"/>
      <c r="C363" s="11"/>
      <c r="D363" s="127"/>
      <c r="E363" s="1"/>
      <c r="F363" s="1"/>
      <c r="G363" s="1"/>
      <c r="H363" s="1"/>
      <c r="I363" s="1"/>
      <c r="J363" s="1"/>
      <c r="K363" s="1"/>
      <c r="L363" s="1"/>
      <c r="M363" s="1"/>
      <c r="N363" s="148"/>
    </row>
    <row r="364" spans="1:14" s="16" customFormat="1">
      <c r="A364" s="11"/>
      <c r="B364" s="11"/>
      <c r="C364" s="1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48"/>
    </row>
    <row r="365" spans="1:14" s="16" customFormat="1">
      <c r="A365" s="11"/>
      <c r="B365" s="11"/>
      <c r="C365" s="1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48"/>
    </row>
    <row r="366" spans="1:14" s="16" customFormat="1">
      <c r="A366" s="11"/>
      <c r="B366" s="11"/>
      <c r="C366" s="1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48"/>
    </row>
    <row r="367" spans="1:14" s="16" customFormat="1">
      <c r="A367" s="11"/>
      <c r="B367" s="11"/>
      <c r="C367" s="1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48"/>
    </row>
    <row r="368" spans="1:14" s="16" customFormat="1">
      <c r="A368" s="11"/>
      <c r="B368" s="11"/>
      <c r="C368" s="1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48"/>
    </row>
    <row r="369" spans="1:14" s="16" customFormat="1">
      <c r="A369" s="11"/>
      <c r="B369" s="11"/>
      <c r="C369" s="1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48"/>
    </row>
    <row r="370" spans="1:14" s="16" customFormat="1">
      <c r="A370" s="11"/>
      <c r="B370" s="11"/>
      <c r="C370" s="1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48"/>
    </row>
    <row r="371" spans="1:14" s="16" customFormat="1">
      <c r="A371" s="11"/>
      <c r="B371" s="11"/>
      <c r="C371" s="1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48"/>
    </row>
    <row r="372" spans="1:14" s="16" customFormat="1">
      <c r="A372" s="11"/>
      <c r="B372" s="11"/>
      <c r="C372" s="1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48"/>
    </row>
    <row r="373" spans="1:14" s="16" customFormat="1">
      <c r="A373" s="11"/>
      <c r="B373" s="11"/>
      <c r="C373" s="1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48"/>
    </row>
    <row r="374" spans="1:14" s="16" customFormat="1">
      <c r="A374" s="11"/>
      <c r="B374" s="11"/>
      <c r="C374" s="1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48"/>
    </row>
    <row r="375" spans="1:14" s="16" customFormat="1">
      <c r="A375" s="11"/>
      <c r="B375" s="11"/>
      <c r="C375" s="1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48"/>
    </row>
    <row r="376" spans="1:14" s="16" customFormat="1">
      <c r="A376" s="11"/>
      <c r="B376" s="11"/>
      <c r="C376" s="1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48"/>
    </row>
    <row r="377" spans="1:14" s="16" customFormat="1">
      <c r="A377" s="11"/>
      <c r="B377" s="11"/>
      <c r="C377" s="1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48"/>
    </row>
    <row r="378" spans="1:14" s="16" customFormat="1">
      <c r="A378" s="11"/>
      <c r="B378" s="11"/>
      <c r="C378" s="1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48"/>
    </row>
    <row r="379" spans="1:14" s="16" customFormat="1">
      <c r="A379" s="11"/>
      <c r="B379" s="11"/>
      <c r="C379" s="1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48"/>
    </row>
    <row r="380" spans="1:14" s="16" customFormat="1">
      <c r="A380" s="11"/>
      <c r="B380" s="11"/>
      <c r="C380" s="1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48"/>
    </row>
    <row r="381" spans="1:14" s="16" customFormat="1">
      <c r="A381" s="11"/>
      <c r="B381" s="11"/>
      <c r="C381" s="1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48"/>
    </row>
    <row r="382" spans="1:14" s="16" customFormat="1">
      <c r="A382" s="11"/>
      <c r="B382" s="11"/>
      <c r="C382" s="1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48"/>
    </row>
    <row r="383" spans="1:14" s="16" customFormat="1">
      <c r="A383" s="11"/>
      <c r="B383" s="11"/>
      <c r="C383" s="1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48"/>
    </row>
    <row r="384" spans="1:14" s="16" customFormat="1">
      <c r="A384" s="11"/>
      <c r="B384" s="11"/>
      <c r="C384" s="1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48"/>
    </row>
    <row r="385" spans="1:14" s="16" customFormat="1">
      <c r="A385" s="11"/>
      <c r="B385" s="11"/>
      <c r="C385" s="1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48"/>
    </row>
    <row r="386" spans="1:14" s="16" customFormat="1">
      <c r="A386" s="11"/>
      <c r="B386" s="11"/>
      <c r="C386" s="1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48"/>
    </row>
    <row r="387" spans="1:14" s="16" customFormat="1">
      <c r="A387" s="11"/>
      <c r="B387" s="11"/>
      <c r="C387" s="1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48"/>
    </row>
    <row r="388" spans="1:14" s="16" customFormat="1">
      <c r="A388" s="11"/>
      <c r="B388" s="11"/>
      <c r="C388" s="1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48"/>
    </row>
    <row r="389" spans="1:14" s="16" customFormat="1">
      <c r="A389" s="11"/>
      <c r="B389" s="11"/>
      <c r="C389" s="1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48"/>
    </row>
    <row r="390" spans="1:14" s="16" customFormat="1">
      <c r="A390" s="11"/>
      <c r="B390" s="11"/>
      <c r="C390" s="1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48"/>
    </row>
    <row r="391" spans="1:14" s="16" customFormat="1">
      <c r="A391" s="11"/>
      <c r="B391" s="11"/>
      <c r="C391" s="1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48"/>
    </row>
    <row r="392" spans="1:14" s="16" customFormat="1">
      <c r="A392" s="11"/>
      <c r="B392" s="11"/>
      <c r="C392" s="1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48"/>
    </row>
    <row r="393" spans="1:14" s="16" customFormat="1">
      <c r="A393" s="11"/>
      <c r="B393" s="11"/>
      <c r="C393" s="1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48"/>
    </row>
    <row r="394" spans="1:14" s="16" customFormat="1">
      <c r="A394" s="11"/>
      <c r="B394" s="11"/>
      <c r="C394" s="1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48"/>
    </row>
    <row r="395" spans="1:14" s="16" customFormat="1">
      <c r="A395" s="11"/>
      <c r="B395" s="11"/>
      <c r="C395" s="1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48"/>
    </row>
    <row r="396" spans="1:14" s="16" customFormat="1">
      <c r="A396" s="11"/>
      <c r="B396" s="11"/>
      <c r="C396" s="1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48"/>
    </row>
    <row r="397" spans="1:14" s="16" customFormat="1">
      <c r="A397" s="11"/>
      <c r="B397" s="11"/>
      <c r="C397" s="1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48"/>
    </row>
    <row r="398" spans="1:14" s="16" customFormat="1">
      <c r="A398" s="11"/>
      <c r="B398" s="11"/>
      <c r="C398" s="1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48"/>
    </row>
    <row r="399" spans="1:14" s="16" customFormat="1">
      <c r="A399" s="11"/>
      <c r="B399" s="11"/>
      <c r="C399" s="1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48"/>
    </row>
    <row r="400" spans="1:14" s="16" customFormat="1">
      <c r="A400" s="11"/>
      <c r="B400" s="11"/>
      <c r="C400" s="1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48"/>
    </row>
    <row r="401" spans="1:14" s="16" customFormat="1">
      <c r="A401" s="11"/>
      <c r="B401" s="11"/>
      <c r="C401" s="1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48"/>
    </row>
    <row r="402" spans="1:14" s="16" customFormat="1">
      <c r="A402" s="11"/>
      <c r="B402" s="11"/>
      <c r="C402" s="1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48"/>
    </row>
    <row r="403" spans="1:14" s="16" customFormat="1">
      <c r="A403" s="11"/>
      <c r="B403" s="11"/>
      <c r="C403" s="1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48"/>
    </row>
    <row r="404" spans="1:14" s="16" customFormat="1">
      <c r="A404" s="11"/>
      <c r="B404" s="11"/>
      <c r="C404" s="1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48"/>
    </row>
    <row r="405" spans="1:14" s="16" customFormat="1">
      <c r="A405" s="11"/>
      <c r="B405" s="11"/>
      <c r="C405" s="1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48"/>
    </row>
    <row r="406" spans="1:14" s="16" customFormat="1">
      <c r="A406" s="11"/>
      <c r="B406" s="11"/>
      <c r="C406" s="1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48"/>
    </row>
    <row r="407" spans="1:14" s="16" customFormat="1">
      <c r="A407" s="11"/>
      <c r="B407" s="11"/>
      <c r="C407" s="1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48"/>
    </row>
    <row r="408" spans="1:14" s="16" customFormat="1">
      <c r="A408" s="11"/>
      <c r="B408" s="11"/>
      <c r="C408" s="1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48"/>
    </row>
    <row r="409" spans="1:14" s="16" customFormat="1">
      <c r="A409" s="11"/>
      <c r="B409" s="11"/>
      <c r="C409" s="1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48"/>
    </row>
    <row r="410" spans="1:14" s="16" customFormat="1">
      <c r="A410" s="11"/>
      <c r="B410" s="11"/>
      <c r="C410" s="1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48"/>
    </row>
    <row r="411" spans="1:14" s="16" customFormat="1">
      <c r="A411" s="11"/>
      <c r="B411" s="11"/>
      <c r="C411" s="1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48"/>
    </row>
    <row r="412" spans="1:14" s="16" customFormat="1">
      <c r="A412" s="11"/>
      <c r="B412" s="11"/>
      <c r="C412" s="1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48"/>
    </row>
    <row r="413" spans="1:14" s="16" customFormat="1">
      <c r="A413" s="11"/>
      <c r="B413" s="11"/>
      <c r="C413" s="1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48"/>
    </row>
    <row r="414" spans="1:14" s="16" customFormat="1">
      <c r="A414" s="11"/>
      <c r="B414" s="11"/>
      <c r="C414" s="1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48"/>
    </row>
    <row r="415" spans="1:14" s="16" customFormat="1">
      <c r="A415" s="11"/>
      <c r="B415" s="11"/>
      <c r="C415" s="1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48"/>
    </row>
    <row r="416" spans="1:14" s="16" customFormat="1">
      <c r="A416" s="11"/>
      <c r="B416" s="11"/>
      <c r="C416" s="1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48"/>
    </row>
    <row r="417" spans="1:14" s="16" customFormat="1">
      <c r="A417" s="11"/>
      <c r="B417" s="11"/>
      <c r="C417" s="1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48"/>
    </row>
    <row r="418" spans="1:14" s="16" customFormat="1">
      <c r="A418" s="11"/>
      <c r="B418" s="11"/>
      <c r="C418" s="1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48"/>
    </row>
    <row r="419" spans="1:14" s="16" customFormat="1">
      <c r="A419" s="11"/>
      <c r="B419" s="11"/>
      <c r="C419" s="1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48"/>
    </row>
    <row r="420" spans="1:14" s="16" customFormat="1">
      <c r="A420" s="11"/>
      <c r="B420" s="11"/>
      <c r="C420" s="1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48"/>
    </row>
    <row r="421" spans="1:14" s="16" customFormat="1">
      <c r="A421" s="11"/>
      <c r="B421" s="11"/>
      <c r="C421" s="1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48"/>
    </row>
    <row r="422" spans="1:14" s="16" customFormat="1">
      <c r="A422" s="11"/>
      <c r="B422" s="11"/>
      <c r="C422" s="1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48"/>
    </row>
    <row r="423" spans="1:14" s="16" customFormat="1">
      <c r="A423" s="11"/>
      <c r="B423" s="11"/>
      <c r="C423" s="1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48"/>
    </row>
    <row r="424" spans="1:14" s="16" customFormat="1">
      <c r="A424" s="11"/>
      <c r="B424" s="11"/>
      <c r="C424" s="1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48"/>
    </row>
    <row r="425" spans="1:14" s="16" customFormat="1">
      <c r="A425" s="11"/>
      <c r="B425" s="11"/>
      <c r="C425" s="1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48"/>
    </row>
    <row r="426" spans="1:14" s="16" customFormat="1">
      <c r="A426" s="11"/>
      <c r="B426" s="11"/>
      <c r="C426" s="1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48"/>
    </row>
    <row r="427" spans="1:14" s="16" customFormat="1">
      <c r="A427" s="11"/>
      <c r="B427" s="11"/>
      <c r="C427" s="1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48"/>
    </row>
    <row r="428" spans="1:14" s="16" customFormat="1">
      <c r="A428" s="11"/>
      <c r="B428" s="11"/>
      <c r="C428" s="1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48"/>
    </row>
    <row r="429" spans="1:14" s="16" customFormat="1">
      <c r="A429" s="11"/>
      <c r="B429" s="11"/>
      <c r="C429" s="1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48"/>
    </row>
    <row r="430" spans="1:14" s="16" customFormat="1">
      <c r="A430" s="11"/>
      <c r="B430" s="11"/>
      <c r="C430" s="1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48"/>
    </row>
    <row r="431" spans="1:14" s="16" customFormat="1">
      <c r="A431" s="11"/>
      <c r="B431" s="11"/>
      <c r="C431" s="1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48"/>
    </row>
    <row r="432" spans="1:14" s="16" customFormat="1">
      <c r="A432" s="11"/>
      <c r="B432" s="11"/>
      <c r="C432" s="1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48"/>
    </row>
    <row r="433" spans="1:14" s="16" customFormat="1">
      <c r="A433" s="11"/>
      <c r="B433" s="11"/>
      <c r="C433" s="1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48"/>
    </row>
    <row r="434" spans="1:14" s="16" customFormat="1">
      <c r="A434" s="11"/>
      <c r="B434" s="11"/>
      <c r="C434" s="1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48"/>
    </row>
    <row r="435" spans="1:14" s="16" customFormat="1">
      <c r="A435" s="11"/>
      <c r="B435" s="11"/>
      <c r="C435" s="1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48"/>
    </row>
    <row r="436" spans="1:14" s="16" customFormat="1">
      <c r="A436" s="11"/>
      <c r="B436" s="11"/>
      <c r="C436" s="1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48"/>
    </row>
    <row r="437" spans="1:14" s="16" customFormat="1">
      <c r="A437" s="11"/>
      <c r="B437" s="11"/>
      <c r="C437" s="1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48"/>
    </row>
    <row r="438" spans="1:14" s="16" customFormat="1">
      <c r="A438" s="11"/>
      <c r="B438" s="11"/>
      <c r="C438" s="1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48"/>
    </row>
    <row r="439" spans="1:14" s="16" customFormat="1">
      <c r="A439" s="11"/>
      <c r="B439" s="11"/>
      <c r="C439" s="1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48"/>
    </row>
    <row r="440" spans="1:14" s="16" customFormat="1">
      <c r="A440" s="11"/>
      <c r="B440" s="11"/>
      <c r="C440" s="1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48"/>
    </row>
    <row r="441" spans="1:14" s="16" customFormat="1">
      <c r="A441" s="11"/>
      <c r="B441" s="11"/>
      <c r="C441" s="1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48"/>
    </row>
    <row r="442" spans="1:14" s="16" customFormat="1">
      <c r="A442" s="11"/>
      <c r="B442" s="11"/>
      <c r="C442" s="1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48"/>
    </row>
    <row r="443" spans="1:14" s="16" customFormat="1">
      <c r="A443" s="11"/>
      <c r="B443" s="11"/>
      <c r="C443" s="1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48"/>
    </row>
    <row r="444" spans="1:14" s="16" customFormat="1">
      <c r="A444" s="11"/>
      <c r="B444" s="11"/>
      <c r="C444" s="1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48"/>
    </row>
    <row r="445" spans="1:14" s="16" customFormat="1">
      <c r="A445" s="11"/>
      <c r="B445" s="11"/>
      <c r="C445" s="1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48"/>
    </row>
    <row r="446" spans="1:14" s="16" customFormat="1">
      <c r="A446" s="11"/>
      <c r="B446" s="11"/>
      <c r="C446" s="1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48"/>
    </row>
    <row r="447" spans="1:14" s="16" customFormat="1">
      <c r="A447" s="11"/>
      <c r="B447" s="11"/>
      <c r="C447" s="1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48"/>
    </row>
    <row r="448" spans="1:14" s="16" customFormat="1">
      <c r="A448" s="11"/>
      <c r="B448" s="11"/>
      <c r="C448" s="1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48"/>
    </row>
    <row r="449" spans="1:14" s="16" customFormat="1">
      <c r="A449" s="11"/>
      <c r="B449" s="11"/>
      <c r="C449" s="1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48"/>
    </row>
    <row r="450" spans="1:14" s="16" customFormat="1">
      <c r="A450" s="11"/>
      <c r="B450" s="11"/>
      <c r="C450" s="1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48"/>
    </row>
    <row r="451" spans="1:14" s="16" customFormat="1">
      <c r="A451" s="11"/>
      <c r="B451" s="11"/>
      <c r="C451" s="1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48"/>
    </row>
    <row r="452" spans="1:14" s="16" customFormat="1">
      <c r="A452" s="11"/>
      <c r="B452" s="11"/>
      <c r="C452" s="1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48"/>
    </row>
    <row r="453" spans="1:14" s="16" customFormat="1">
      <c r="A453" s="11"/>
      <c r="B453" s="11"/>
      <c r="C453" s="1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48"/>
    </row>
    <row r="454" spans="1:14" s="16" customFormat="1">
      <c r="A454" s="11"/>
      <c r="B454" s="11"/>
      <c r="C454" s="1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48"/>
    </row>
    <row r="455" spans="1:14" s="16" customFormat="1">
      <c r="A455" s="11"/>
      <c r="B455" s="11"/>
      <c r="C455" s="1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48"/>
    </row>
    <row r="456" spans="1:14" s="16" customFormat="1">
      <c r="A456" s="11"/>
      <c r="B456" s="11"/>
      <c r="C456" s="1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48"/>
    </row>
    <row r="457" spans="1:14" s="16" customFormat="1">
      <c r="A457" s="11"/>
      <c r="B457" s="11"/>
      <c r="C457" s="1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48"/>
    </row>
    <row r="458" spans="1:14" s="16" customFormat="1">
      <c r="A458" s="11"/>
      <c r="B458" s="11"/>
      <c r="C458" s="1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48"/>
    </row>
    <row r="459" spans="1:14" s="16" customFormat="1">
      <c r="A459" s="11"/>
      <c r="B459" s="11"/>
      <c r="C459" s="1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48"/>
    </row>
    <row r="460" spans="1:14" s="16" customFormat="1">
      <c r="A460" s="11"/>
      <c r="B460" s="11"/>
      <c r="C460" s="1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48"/>
    </row>
    <row r="461" spans="1:14" s="16" customFormat="1">
      <c r="A461" s="11"/>
      <c r="B461" s="11"/>
      <c r="C461" s="1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48"/>
    </row>
    <row r="462" spans="1:14" s="16" customFormat="1">
      <c r="A462" s="11"/>
      <c r="B462" s="11"/>
      <c r="C462" s="1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48"/>
    </row>
    <row r="463" spans="1:14" s="16" customFormat="1">
      <c r="A463" s="11"/>
      <c r="B463" s="11"/>
      <c r="C463" s="1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48"/>
    </row>
  </sheetData>
  <sheetProtection password="CF42" sheet="1" objects="1" scenarios="1" formatCells="0" formatColumns="0" formatRows="0"/>
  <dataConsolidate topLabels="1">
    <dataRefs count="1">
      <dataRef ref="G189:G200" sheet="ВВОД"/>
    </dataRefs>
  </dataConsolidate>
  <mergeCells count="59">
    <mergeCell ref="B180:B181"/>
    <mergeCell ref="C180:C181"/>
    <mergeCell ref="D180:D181"/>
    <mergeCell ref="E180:E181"/>
    <mergeCell ref="B265:B266"/>
    <mergeCell ref="N267:Q271"/>
    <mergeCell ref="E265:E266"/>
    <mergeCell ref="D265:D266"/>
    <mergeCell ref="C265:C266"/>
    <mergeCell ref="C13:C14"/>
    <mergeCell ref="D177:L177"/>
    <mergeCell ref="D178:L178"/>
    <mergeCell ref="D262:L262"/>
    <mergeCell ref="D263:L263"/>
    <mergeCell ref="N195:V195"/>
    <mergeCell ref="N113:AA113"/>
    <mergeCell ref="A13:A14"/>
    <mergeCell ref="D13:D14"/>
    <mergeCell ref="E13:E14"/>
    <mergeCell ref="B90:B91"/>
    <mergeCell ref="C90:C91"/>
    <mergeCell ref="D90:D91"/>
    <mergeCell ref="E90:E91"/>
    <mergeCell ref="B13:B14"/>
    <mergeCell ref="D87:L87"/>
    <mergeCell ref="D88:L88"/>
    <mergeCell ref="O7:S7"/>
    <mergeCell ref="O8:S8"/>
    <mergeCell ref="O9:S9"/>
    <mergeCell ref="N30:V30"/>
    <mergeCell ref="D1:L1"/>
    <mergeCell ref="D2:L2"/>
    <mergeCell ref="D11:K11"/>
    <mergeCell ref="O5:S5"/>
    <mergeCell ref="O6:S6"/>
    <mergeCell ref="D12:K12"/>
    <mergeCell ref="E9:L9"/>
    <mergeCell ref="D3:L3"/>
    <mergeCell ref="E5:I5"/>
    <mergeCell ref="E6:I6"/>
    <mergeCell ref="E7:I7"/>
    <mergeCell ref="E8:I8"/>
    <mergeCell ref="D340:D341"/>
    <mergeCell ref="I340:I341"/>
    <mergeCell ref="J340:J341"/>
    <mergeCell ref="K340:K341"/>
    <mergeCell ref="L340:L341"/>
    <mergeCell ref="F350:H350"/>
    <mergeCell ref="F351:H351"/>
    <mergeCell ref="F340:H341"/>
    <mergeCell ref="F339:L339"/>
    <mergeCell ref="F344:H344"/>
    <mergeCell ref="F345:H345"/>
    <mergeCell ref="F342:H342"/>
    <mergeCell ref="F343:H343"/>
    <mergeCell ref="F346:H346"/>
    <mergeCell ref="F347:H347"/>
    <mergeCell ref="F348:H348"/>
    <mergeCell ref="F349:H349"/>
  </mergeCells>
  <phoneticPr fontId="5" type="noConversion"/>
  <pageMargins left="0.78740157480314965" right="0.59055118110236227" top="0.4" bottom="0.47" header="0.25" footer="0.28999999999999998"/>
  <pageSetup paperSize="9" scale="58" orientation="landscape" r:id="rId1"/>
  <headerFooter alignWithMargins="0"/>
  <rowBreaks count="3" manualBreakCount="3">
    <brk id="85" min="2" max="11" man="1"/>
    <brk id="175" min="2" max="11" man="1"/>
    <brk id="260" min="2" max="11" man="1"/>
  </rowBreaks>
  <ignoredErrors>
    <ignoredError sqref="G50:K50 G110:K110 G195:K195 G67:K67 G65:K65 G63:K63 G61:K61 G52:K52 G43:K43 G41:K41 G39:K39 G37:K37 G35:K35 G33:K33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5" id="{395AACA9-A2E0-44D3-94C5-25E125DDF853}">
            <x14:iconSet iconSet="3Symbols2" custom="1">
              <x14:cfvo type="percent">
                <xm:f>0</xm:f>
              </x14:cfvo>
              <x14:cfvo type="formula">
                <xm:f>$F$237</xm:f>
              </x14:cfvo>
              <x14:cfvo type="formula" gte="0">
                <xm:f>$F$237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F239</xm:sqref>
        </x14:conditionalFormatting>
        <x14:conditionalFormatting xmlns:xm="http://schemas.microsoft.com/office/excel/2006/main">
          <x14:cfRule type="iconSet" priority="54" id="{7A5D6A6B-34E8-41ED-A50D-EF5B401D9E78}">
            <x14:iconSet custom="1">
              <x14:cfvo type="percent">
                <xm:f>0</xm:f>
              </x14:cfvo>
              <x14:cfvo type="formula">
                <xm:f>$G$237</xm:f>
              </x14:cfvo>
              <x14:cfvo type="formula" gte="0">
                <xm:f>$G$237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G239</xm:sqref>
        </x14:conditionalFormatting>
        <x14:conditionalFormatting xmlns:xm="http://schemas.microsoft.com/office/excel/2006/main">
          <x14:cfRule type="iconSet" priority="53" id="{50157FDC-4084-4EB6-A958-D5787893D786}">
            <x14:iconSet iconSet="3Symbols2" custom="1">
              <x14:cfvo type="percent">
                <xm:f>0</xm:f>
              </x14:cfvo>
              <x14:cfvo type="formula">
                <xm:f>$H$237</xm:f>
              </x14:cfvo>
              <x14:cfvo type="formula" gte="0">
                <xm:f>$H$237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H239</xm:sqref>
        </x14:conditionalFormatting>
        <x14:conditionalFormatting xmlns:xm="http://schemas.microsoft.com/office/excel/2006/main">
          <x14:cfRule type="iconSet" priority="52" id="{5E0F2AD0-43E4-4300-B9B3-F578143C86A4}">
            <x14:iconSet custom="1">
              <x14:cfvo type="percent">
                <xm:f>0</xm:f>
              </x14:cfvo>
              <x14:cfvo type="formula">
                <xm:f>$I$237</xm:f>
              </x14:cfvo>
              <x14:cfvo type="formula" gte="0">
                <xm:f>$I$237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I239</xm:sqref>
        </x14:conditionalFormatting>
        <x14:conditionalFormatting xmlns:xm="http://schemas.microsoft.com/office/excel/2006/main">
          <x14:cfRule type="iconSet" priority="51" id="{996A5A90-A784-4B3A-B9C3-CFAE25C7DE88}">
            <x14:iconSet custom="1">
              <x14:cfvo type="percent">
                <xm:f>0</xm:f>
              </x14:cfvo>
              <x14:cfvo type="formula">
                <xm:f>$J$237</xm:f>
              </x14:cfvo>
              <x14:cfvo type="formula" gte="0">
                <xm:f>$J$237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J239</xm:sqref>
        </x14:conditionalFormatting>
        <x14:conditionalFormatting xmlns:xm="http://schemas.microsoft.com/office/excel/2006/main">
          <x14:cfRule type="iconSet" priority="50" id="{4A6FEDD8-0C65-4F52-9D04-084009A22CAD}">
            <x14:iconSet custom="1">
              <x14:cfvo type="percent">
                <xm:f>0</xm:f>
              </x14:cfvo>
              <x14:cfvo type="formula">
                <xm:f>$K$237</xm:f>
              </x14:cfvo>
              <x14:cfvo type="formula" gte="0">
                <xm:f>$K$237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K239</xm:sqref>
        </x14:conditionalFormatting>
        <x14:conditionalFormatting xmlns:xm="http://schemas.microsoft.com/office/excel/2006/main">
          <x14:cfRule type="iconSet" priority="49" id="{D5963E5D-A24A-46C7-BFA0-15099A5B3728}">
            <x14:iconSet custom="1">
              <x14:cfvo type="percent">
                <xm:f>0</xm:f>
              </x14:cfvo>
              <x14:cfvo type="formula">
                <xm:f>$F$193</xm:f>
              </x14:cfvo>
              <x14:cfvo type="formula" gte="0">
                <xm:f>$F$193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F197</xm:sqref>
        </x14:conditionalFormatting>
        <x14:conditionalFormatting xmlns:xm="http://schemas.microsoft.com/office/excel/2006/main">
          <x14:cfRule type="iconSet" priority="48" id="{FAF23C53-5F13-40F3-8A5B-9E135B33DBCF}">
            <x14:iconSet custom="1">
              <x14:cfvo type="percent">
                <xm:f>0</xm:f>
              </x14:cfvo>
              <x14:cfvo type="formula">
                <xm:f>$G$193</xm:f>
              </x14:cfvo>
              <x14:cfvo type="formula" gte="0">
                <xm:f>$G$193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G197</xm:sqref>
        </x14:conditionalFormatting>
        <x14:conditionalFormatting xmlns:xm="http://schemas.microsoft.com/office/excel/2006/main">
          <x14:cfRule type="iconSet" priority="47" id="{F802BEA5-5767-4BE9-8E4A-F633B2C5C106}">
            <x14:iconSet custom="1">
              <x14:cfvo type="percent">
                <xm:f>0</xm:f>
              </x14:cfvo>
              <x14:cfvo type="formula">
                <xm:f>$H$193</xm:f>
              </x14:cfvo>
              <x14:cfvo type="formula" gte="0">
                <xm:f>$H$193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H197</xm:sqref>
        </x14:conditionalFormatting>
        <x14:conditionalFormatting xmlns:xm="http://schemas.microsoft.com/office/excel/2006/main">
          <x14:cfRule type="iconSet" priority="46" id="{9A10553C-F99F-4E82-AEAA-35B9EB142640}">
            <x14:iconSet custom="1">
              <x14:cfvo type="percent">
                <xm:f>0</xm:f>
              </x14:cfvo>
              <x14:cfvo type="formula">
                <xm:f>$I$193</xm:f>
              </x14:cfvo>
              <x14:cfvo type="formula" gte="0">
                <xm:f>$I$193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I197</xm:sqref>
        </x14:conditionalFormatting>
        <x14:conditionalFormatting xmlns:xm="http://schemas.microsoft.com/office/excel/2006/main">
          <x14:cfRule type="iconSet" priority="45" id="{9A2A88F7-28C7-4809-AA37-0C0BD8E0FECF}">
            <x14:iconSet custom="1">
              <x14:cfvo type="percent">
                <xm:f>0</xm:f>
              </x14:cfvo>
              <x14:cfvo type="formula">
                <xm:f>$J$193</xm:f>
              </x14:cfvo>
              <x14:cfvo type="formula" gte="0">
                <xm:f>$J$193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J197</xm:sqref>
        </x14:conditionalFormatting>
        <x14:conditionalFormatting xmlns:xm="http://schemas.microsoft.com/office/excel/2006/main">
          <x14:cfRule type="iconSet" priority="44" id="{69182767-84BA-418A-AE59-1216DFBAF42A}">
            <x14:iconSet custom="1">
              <x14:cfvo type="percent">
                <xm:f>0</xm:f>
              </x14:cfvo>
              <x14:cfvo type="formula">
                <xm:f>$K$193</xm:f>
              </x14:cfvo>
              <x14:cfvo type="formula" gte="0">
                <xm:f>$K$193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K197</xm:sqref>
        </x14:conditionalFormatting>
        <x14:conditionalFormatting xmlns:xm="http://schemas.microsoft.com/office/excel/2006/main">
          <x14:cfRule type="iconSet" priority="43" id="{118F4A79-8A86-4419-93EC-28886B27E0DF}">
            <x14:iconSet custom="1">
              <x14:cfvo type="percent">
                <xm:f>0</xm:f>
              </x14:cfvo>
              <x14:cfvo type="formula">
                <xm:f>$F$108</xm:f>
              </x14:cfvo>
              <x14:cfvo type="formula" gte="0">
                <xm:f>$F$108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F112</xm:sqref>
        </x14:conditionalFormatting>
        <x14:conditionalFormatting xmlns:xm="http://schemas.microsoft.com/office/excel/2006/main">
          <x14:cfRule type="iconSet" priority="42" id="{D2A2E911-33FF-4DCA-9F40-EB443E2F27CE}">
            <x14:iconSet custom="1">
              <x14:cfvo type="percent">
                <xm:f>0</xm:f>
              </x14:cfvo>
              <x14:cfvo type="formula">
                <xm:f>$G$108</xm:f>
              </x14:cfvo>
              <x14:cfvo type="formula" gte="0">
                <xm:f>$G$108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G112</xm:sqref>
        </x14:conditionalFormatting>
        <x14:conditionalFormatting xmlns:xm="http://schemas.microsoft.com/office/excel/2006/main">
          <x14:cfRule type="iconSet" priority="41" id="{4F322611-BAFA-43D2-A0B1-0C6AA884C620}">
            <x14:iconSet custom="1">
              <x14:cfvo type="percent">
                <xm:f>0</xm:f>
              </x14:cfvo>
              <x14:cfvo type="formula">
                <xm:f>$H$108</xm:f>
              </x14:cfvo>
              <x14:cfvo type="formula" gte="0">
                <xm:f>$H$108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H112</xm:sqref>
        </x14:conditionalFormatting>
        <x14:conditionalFormatting xmlns:xm="http://schemas.microsoft.com/office/excel/2006/main">
          <x14:cfRule type="iconSet" priority="40" id="{775FD2A9-B9BC-4264-8C8E-546F8D7BE25F}">
            <x14:iconSet custom="1">
              <x14:cfvo type="percent">
                <xm:f>0</xm:f>
              </x14:cfvo>
              <x14:cfvo type="formula">
                <xm:f>$I$108</xm:f>
              </x14:cfvo>
              <x14:cfvo type="formula" gte="0">
                <xm:f>$I$108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I112</xm:sqref>
        </x14:conditionalFormatting>
        <x14:conditionalFormatting xmlns:xm="http://schemas.microsoft.com/office/excel/2006/main">
          <x14:cfRule type="iconSet" priority="39" id="{01DB5E11-D0CC-4710-92BA-13E7AF462757}">
            <x14:iconSet custom="1">
              <x14:cfvo type="percent">
                <xm:f>0</xm:f>
              </x14:cfvo>
              <x14:cfvo type="formula">
                <xm:f>$J$108</xm:f>
              </x14:cfvo>
              <x14:cfvo type="formula" gte="0">
                <xm:f>$J$108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J112</xm:sqref>
        </x14:conditionalFormatting>
        <x14:conditionalFormatting xmlns:xm="http://schemas.microsoft.com/office/excel/2006/main">
          <x14:cfRule type="iconSet" priority="38" id="{FF39F5F4-B796-48F5-8066-C5A11B4AEBD5}">
            <x14:iconSet custom="1">
              <x14:cfvo type="percent">
                <xm:f>0</xm:f>
              </x14:cfvo>
              <x14:cfvo type="formula">
                <xm:f>$K$108</xm:f>
              </x14:cfvo>
              <x14:cfvo type="formula" gte="0">
                <xm:f>$K$108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K112</xm:sqref>
        </x14:conditionalFormatting>
        <x14:conditionalFormatting xmlns:xm="http://schemas.microsoft.com/office/excel/2006/main">
          <x14:cfRule type="iconSet" priority="37" id="{98158166-C5F2-4AF1-A4CC-00E8A4B7F14E}">
            <x14:iconSet custom="1">
              <x14:cfvo type="percent">
                <xm:f>0</xm:f>
              </x14:cfvo>
              <x14:cfvo type="formula">
                <xm:f>$F$152</xm:f>
              </x14:cfvo>
              <x14:cfvo type="formula" gte="0">
                <xm:f>$F$152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F154</xm:sqref>
        </x14:conditionalFormatting>
        <x14:conditionalFormatting xmlns:xm="http://schemas.microsoft.com/office/excel/2006/main">
          <x14:cfRule type="iconSet" priority="36" id="{BBEA093F-4FF4-4CD6-ADA2-CC1149402EB4}">
            <x14:iconSet custom="1">
              <x14:cfvo type="percent">
                <xm:f>0</xm:f>
              </x14:cfvo>
              <x14:cfvo type="formula">
                <xm:f>$G$152</xm:f>
              </x14:cfvo>
              <x14:cfvo type="formula" gte="0">
                <xm:f>$G$152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G154</xm:sqref>
        </x14:conditionalFormatting>
        <x14:conditionalFormatting xmlns:xm="http://schemas.microsoft.com/office/excel/2006/main">
          <x14:cfRule type="iconSet" priority="35" id="{EEA8663A-B7BF-46C6-809E-D01961A76CAB}">
            <x14:iconSet custom="1">
              <x14:cfvo type="percent">
                <xm:f>0</xm:f>
              </x14:cfvo>
              <x14:cfvo type="formula">
                <xm:f>$H$152</xm:f>
              </x14:cfvo>
              <x14:cfvo type="formula" gte="0">
                <xm:f>$H$152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H154</xm:sqref>
        </x14:conditionalFormatting>
        <x14:conditionalFormatting xmlns:xm="http://schemas.microsoft.com/office/excel/2006/main">
          <x14:cfRule type="iconSet" priority="34" id="{2BBAF608-C95B-4113-B4BD-233CA6325C63}">
            <x14:iconSet custom="1">
              <x14:cfvo type="percent">
                <xm:f>0</xm:f>
              </x14:cfvo>
              <x14:cfvo type="formula">
                <xm:f>$I$152</xm:f>
              </x14:cfvo>
              <x14:cfvo type="formula" gte="0">
                <xm:f>$I$152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I154</xm:sqref>
        </x14:conditionalFormatting>
        <x14:conditionalFormatting xmlns:xm="http://schemas.microsoft.com/office/excel/2006/main">
          <x14:cfRule type="iconSet" priority="33" id="{37631D88-6971-4F87-B870-59AE0D89036D}">
            <x14:iconSet custom="1">
              <x14:cfvo type="percent">
                <xm:f>0</xm:f>
              </x14:cfvo>
              <x14:cfvo type="formula">
                <xm:f>$J$152</xm:f>
              </x14:cfvo>
              <x14:cfvo type="formula" gte="0">
                <xm:f>$J$152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J154</xm:sqref>
        </x14:conditionalFormatting>
        <x14:conditionalFormatting xmlns:xm="http://schemas.microsoft.com/office/excel/2006/main">
          <x14:cfRule type="iconSet" priority="32" id="{C905CA4E-AE4A-4386-AC14-E61021E1763F}">
            <x14:iconSet custom="1">
              <x14:cfvo type="percent">
                <xm:f>0</xm:f>
              </x14:cfvo>
              <x14:cfvo type="formula">
                <xm:f>$K$152</xm:f>
              </x14:cfvo>
              <x14:cfvo type="formula" gte="0">
                <xm:f>$K$152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K154</xm:sqref>
        </x14:conditionalFormatting>
        <x14:conditionalFormatting xmlns:xm="http://schemas.microsoft.com/office/excel/2006/main">
          <x14:cfRule type="iconSet" priority="31" id="{57C81A71-3D2A-40A3-A0FF-4AE6FFFE38F8}">
            <x14:iconSet custom="1">
              <x14:cfvo type="percent">
                <xm:f>0</xm:f>
              </x14:cfvo>
              <x14:cfvo type="formula">
                <xm:f>$F$103</xm:f>
              </x14:cfvo>
              <x14:cfvo type="formula" gte="0">
                <xm:f>$F$103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F104</xm:sqref>
        </x14:conditionalFormatting>
        <x14:conditionalFormatting xmlns:xm="http://schemas.microsoft.com/office/excel/2006/main">
          <x14:cfRule type="iconSet" priority="30" id="{05EAF6B2-D88B-42ED-97BD-9745DB6094E3}">
            <x14:iconSet custom="1">
              <x14:cfvo type="percent">
                <xm:f>0</xm:f>
              </x14:cfvo>
              <x14:cfvo type="formula">
                <xm:f>$G$103</xm:f>
              </x14:cfvo>
              <x14:cfvo type="formula" gte="0">
                <xm:f>$G$103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G104</xm:sqref>
        </x14:conditionalFormatting>
        <x14:conditionalFormatting xmlns:xm="http://schemas.microsoft.com/office/excel/2006/main">
          <x14:cfRule type="iconSet" priority="29" id="{44796A32-F644-442A-BCCD-44419540EF4E}">
            <x14:iconSet custom="1">
              <x14:cfvo type="percent">
                <xm:f>0</xm:f>
              </x14:cfvo>
              <x14:cfvo type="formula">
                <xm:f>$H$104</xm:f>
              </x14:cfvo>
              <x14:cfvo type="formula" gte="0">
                <xm:f>$H$103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H104</xm:sqref>
        </x14:conditionalFormatting>
        <x14:conditionalFormatting xmlns:xm="http://schemas.microsoft.com/office/excel/2006/main">
          <x14:cfRule type="iconSet" priority="28" id="{51E704B6-A790-4751-AF81-BEFB69310833}">
            <x14:iconSet custom="1">
              <x14:cfvo type="percent">
                <xm:f>0</xm:f>
              </x14:cfvo>
              <x14:cfvo type="formula">
                <xm:f>$I$103</xm:f>
              </x14:cfvo>
              <x14:cfvo type="formula" gte="0">
                <xm:f>$I$103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I104</xm:sqref>
        </x14:conditionalFormatting>
        <x14:conditionalFormatting xmlns:xm="http://schemas.microsoft.com/office/excel/2006/main">
          <x14:cfRule type="iconSet" priority="27" id="{76D34ADB-F770-42A3-A2FA-CD443EADF20D}">
            <x14:iconSet custom="1">
              <x14:cfvo type="percent">
                <xm:f>0</xm:f>
              </x14:cfvo>
              <x14:cfvo type="formula">
                <xm:f>$J$103</xm:f>
              </x14:cfvo>
              <x14:cfvo type="formula" gte="0">
                <xm:f>$J$103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J104</xm:sqref>
        </x14:conditionalFormatting>
        <x14:conditionalFormatting xmlns:xm="http://schemas.microsoft.com/office/excel/2006/main">
          <x14:cfRule type="iconSet" priority="26" id="{AC57219C-7BDF-4780-B3E0-F4783D25416B}">
            <x14:iconSet custom="1">
              <x14:cfvo type="percent">
                <xm:f>0</xm:f>
              </x14:cfvo>
              <x14:cfvo type="formula">
                <xm:f>$K$103</xm:f>
              </x14:cfvo>
              <x14:cfvo type="formula" gte="0">
                <xm:f>$K$103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K104</xm:sqref>
        </x14:conditionalFormatting>
        <x14:conditionalFormatting xmlns:xm="http://schemas.microsoft.com/office/excel/2006/main">
          <x14:cfRule type="iconSet" priority="16" id="{F0368363-E41A-42E6-8C56-F51E6956BE2C}">
            <x14:iconSet custom="1">
              <x14:cfvo type="percent">
                <xm:f>0</xm:f>
              </x14:cfvo>
              <x14:cfvo type="formula">
                <xm:f>$F$58</xm:f>
              </x14:cfvo>
              <x14:cfvo type="formula" gte="0">
                <xm:f>$F$58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F60</xm:sqref>
        </x14:conditionalFormatting>
        <x14:conditionalFormatting xmlns:xm="http://schemas.microsoft.com/office/excel/2006/main">
          <x14:cfRule type="iconSet" priority="15" id="{17B43A65-CC46-4E76-A6F7-FECF459B4B08}">
            <x14:iconSet custom="1">
              <x14:cfvo type="percent">
                <xm:f>0</xm:f>
              </x14:cfvo>
              <x14:cfvo type="formula">
                <xm:f>$G$58</xm:f>
              </x14:cfvo>
              <x14:cfvo type="formula" gte="0">
                <xm:f>$G$58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G60</xm:sqref>
        </x14:conditionalFormatting>
        <x14:conditionalFormatting xmlns:xm="http://schemas.microsoft.com/office/excel/2006/main">
          <x14:cfRule type="iconSet" priority="14" id="{A21171A1-47F5-4C1F-A99B-948A5877675A}">
            <x14:iconSet custom="1">
              <x14:cfvo type="percent">
                <xm:f>0</xm:f>
              </x14:cfvo>
              <x14:cfvo type="formula">
                <xm:f>$H$58</xm:f>
              </x14:cfvo>
              <x14:cfvo type="formula" gte="0">
                <xm:f>$H$58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H60</xm:sqref>
        </x14:conditionalFormatting>
        <x14:conditionalFormatting xmlns:xm="http://schemas.microsoft.com/office/excel/2006/main">
          <x14:cfRule type="iconSet" priority="13" id="{3B93B23A-A59C-45C9-84E4-67A0FA18B70B}">
            <x14:iconSet custom="1">
              <x14:cfvo type="percent">
                <xm:f>0</xm:f>
              </x14:cfvo>
              <x14:cfvo type="formula">
                <xm:f>$I$58</xm:f>
              </x14:cfvo>
              <x14:cfvo type="formula" gte="0">
                <xm:f>$I$58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I60</xm:sqref>
        </x14:conditionalFormatting>
        <x14:conditionalFormatting xmlns:xm="http://schemas.microsoft.com/office/excel/2006/main">
          <x14:cfRule type="iconSet" priority="12" id="{42ED91C5-AFA5-401F-87BF-01F91A9EE989}">
            <x14:iconSet custom="1">
              <x14:cfvo type="percent">
                <xm:f>0</xm:f>
              </x14:cfvo>
              <x14:cfvo type="formula">
                <xm:f>$J$58</xm:f>
              </x14:cfvo>
              <x14:cfvo type="formula" gte="0">
                <xm:f>$J$58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J60</xm:sqref>
        </x14:conditionalFormatting>
        <x14:conditionalFormatting xmlns:xm="http://schemas.microsoft.com/office/excel/2006/main">
          <x14:cfRule type="iconSet" priority="11" id="{8B2B3DF0-250E-4F9D-BB13-59063D7D50A9}">
            <x14:iconSet custom="1">
              <x14:cfvo type="percent">
                <xm:f>0</xm:f>
              </x14:cfvo>
              <x14:cfvo type="formula">
                <xm:f>$K$58</xm:f>
              </x14:cfvo>
              <x14:cfvo type="formula" gte="0">
                <xm:f>$K$58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K60</xm:sqref>
        </x14:conditionalFormatting>
        <x14:conditionalFormatting xmlns:xm="http://schemas.microsoft.com/office/excel/2006/main">
          <x14:cfRule type="iconSet" priority="64" id="{41846F33-32CB-4B94-ACCE-717E9ECAD25D}">
            <x14:iconSet custom="1">
              <x14:cfvo type="percent">
                <xm:f>0</xm:f>
              </x14:cfvo>
              <x14:cfvo type="formula">
                <xm:f>$F$28</xm:f>
              </x14:cfvo>
              <x14:cfvo type="formula" gte="0">
                <xm:f>$F$28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F32</xm:sqref>
        </x14:conditionalFormatting>
        <x14:conditionalFormatting xmlns:xm="http://schemas.microsoft.com/office/excel/2006/main">
          <x14:cfRule type="iconSet" priority="65" id="{ABDD86BF-CC9C-4A76-B391-2AB8C56CE862}">
            <x14:iconSet custom="1">
              <x14:cfvo type="percent">
                <xm:f>0</xm:f>
              </x14:cfvo>
              <x14:cfvo type="formula">
                <xm:f>$G$28</xm:f>
              </x14:cfvo>
              <x14:cfvo type="formula" gte="0">
                <xm:f>$G$28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G32</xm:sqref>
        </x14:conditionalFormatting>
        <x14:conditionalFormatting xmlns:xm="http://schemas.microsoft.com/office/excel/2006/main">
          <x14:cfRule type="iconSet" priority="66" id="{6E92A2C2-C564-4CA9-BA94-7AA613508D0B}">
            <x14:iconSet custom="1">
              <x14:cfvo type="percent">
                <xm:f>0</xm:f>
              </x14:cfvo>
              <x14:cfvo type="formula">
                <xm:f>$H$28</xm:f>
              </x14:cfvo>
              <x14:cfvo type="formula" gte="0">
                <xm:f>$H$28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H32</xm:sqref>
        </x14:conditionalFormatting>
        <x14:conditionalFormatting xmlns:xm="http://schemas.microsoft.com/office/excel/2006/main">
          <x14:cfRule type="iconSet" priority="67" id="{ED1935FD-2696-41E8-B84C-2F353C24C401}">
            <x14:iconSet custom="1">
              <x14:cfvo type="percent">
                <xm:f>0</xm:f>
              </x14:cfvo>
              <x14:cfvo type="formula">
                <xm:f>$I$28</xm:f>
              </x14:cfvo>
              <x14:cfvo type="formula" gte="0">
                <xm:f>$I$28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I32</xm:sqref>
        </x14:conditionalFormatting>
        <x14:conditionalFormatting xmlns:xm="http://schemas.microsoft.com/office/excel/2006/main">
          <x14:cfRule type="iconSet" priority="68" id="{D4100C01-2B75-467D-AF6C-6A4E4F34995B}">
            <x14:iconSet custom="1">
              <x14:cfvo type="percent">
                <xm:f>0</xm:f>
              </x14:cfvo>
              <x14:cfvo type="formula">
                <xm:f>$J$28</xm:f>
              </x14:cfvo>
              <x14:cfvo type="formula" gte="0">
                <xm:f>$J$28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J32</xm:sqref>
        </x14:conditionalFormatting>
        <x14:conditionalFormatting xmlns:xm="http://schemas.microsoft.com/office/excel/2006/main">
          <x14:cfRule type="iconSet" priority="69" id="{35D8CEC7-CF45-4610-89A1-197789601896}">
            <x14:iconSet custom="1">
              <x14:cfvo type="percent">
                <xm:f>0</xm:f>
              </x14:cfvo>
              <x14:cfvo type="formula">
                <xm:f>$K$28</xm:f>
              </x14:cfvo>
              <x14:cfvo type="formula" gte="0">
                <xm:f>$K$28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K32</xm:sqref>
        </x14:conditionalFormatting>
        <x14:conditionalFormatting xmlns:xm="http://schemas.microsoft.com/office/excel/2006/main">
          <x14:cfRule type="iconSet" priority="10" id="{E2BD5983-BBBA-46CC-B2B4-5E2150743156}">
            <x14:iconSet custom="1">
              <x14:cfvo type="percent">
                <xm:f>0</xm:f>
              </x14:cfvo>
              <x14:cfvo type="formula">
                <xm:f>$W$14</xm:f>
              </x14:cfvo>
              <x14:cfvo type="formula" gte="0">
                <xm:f>$W$14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N9</xm:sqref>
        </x14:conditionalFormatting>
        <x14:conditionalFormatting xmlns:xm="http://schemas.microsoft.com/office/excel/2006/main">
          <x14:cfRule type="iconSet" priority="9" id="{87E6C525-8D2D-4BB7-AB51-733E127DA36F}">
            <x14:iconSet custom="1">
              <x14:cfvo type="percent">
                <xm:f>0</xm:f>
              </x14:cfvo>
              <x14:cfvo type="formula">
                <xm:f>$V$4</xm:f>
              </x14:cfvo>
              <x14:cfvo type="formula" gte="0">
                <xm:f>$V$4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N8</xm:sqref>
        </x14:conditionalFormatting>
        <x14:conditionalFormatting xmlns:xm="http://schemas.microsoft.com/office/excel/2006/main">
          <x14:cfRule type="iconSet" priority="8" id="{D445E8A1-33D4-4A6D-9CE1-60E2480171EF}">
            <x14:iconSet iconSet="3Symbols" custom="1">
              <x14:cfvo type="percent">
                <xm:f>0</xm:f>
              </x14:cfvo>
              <x14:cfvo type="formula">
                <xm:f>$F$90</xm:f>
              </x14:cfvo>
              <x14:cfvo type="formula" gte="0">
                <xm:f>$F$90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Q98:V107</xm:sqref>
        </x14:conditionalFormatting>
        <x14:conditionalFormatting xmlns:xm="http://schemas.microsoft.com/office/excel/2006/main">
          <x14:cfRule type="iconSet" priority="7" id="{69380308-A52E-4A77-B99C-00FE9C493F9B}">
            <x14:iconSet custom="1">
              <x14:cfvo type="percent">
                <xm:f>0</xm:f>
              </x14:cfvo>
              <x14:cfvo type="formula">
                <xm:f>$L$28</xm:f>
              </x14:cfvo>
              <x14:cfvo type="formula" gte="0">
                <xm:f>$L$28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L32</xm:sqref>
        </x14:conditionalFormatting>
        <x14:conditionalFormatting xmlns:xm="http://schemas.microsoft.com/office/excel/2006/main">
          <x14:cfRule type="iconSet" priority="6" id="{C9995154-C748-4001-BB92-B3EAA0ED7E5F}">
            <x14:iconSet custom="1">
              <x14:cfvo type="percent">
                <xm:f>0</xm:f>
              </x14:cfvo>
              <x14:cfvo type="formula">
                <xm:f>$L$58</xm:f>
              </x14:cfvo>
              <x14:cfvo type="formula" gte="0">
                <xm:f>$L$58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L60</xm:sqref>
        </x14:conditionalFormatting>
        <x14:conditionalFormatting xmlns:xm="http://schemas.microsoft.com/office/excel/2006/main">
          <x14:cfRule type="iconSet" priority="5" id="{F5545FFD-1B51-49CB-827C-FEC97E7A51C6}">
            <x14:iconSet custom="1">
              <x14:cfvo type="percent">
                <xm:f>0</xm:f>
              </x14:cfvo>
              <x14:cfvo type="formula">
                <xm:f>$L$152</xm:f>
              </x14:cfvo>
              <x14:cfvo type="formula" gte="0">
                <xm:f>$L$152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L154</xm:sqref>
        </x14:conditionalFormatting>
        <x14:conditionalFormatting xmlns:xm="http://schemas.microsoft.com/office/excel/2006/main">
          <x14:cfRule type="iconSet" priority="4" id="{EBD618A1-3B34-4939-B4D5-E4EC94B60FC9}">
            <x14:iconSet custom="1">
              <x14:cfvo type="percent">
                <xm:f>0</xm:f>
              </x14:cfvo>
              <x14:cfvo type="formula">
                <xm:f>$L$108</xm:f>
              </x14:cfvo>
              <x14:cfvo type="formula" gte="0">
                <xm:f>$L$108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L112</xm:sqref>
        </x14:conditionalFormatting>
        <x14:conditionalFormatting xmlns:xm="http://schemas.microsoft.com/office/excel/2006/main">
          <x14:cfRule type="iconSet" priority="3" id="{670D5886-D2FE-4CEA-9C55-BDE7D19B072F}">
            <x14:iconSet custom="1">
              <x14:cfvo type="percent">
                <xm:f>0</xm:f>
              </x14:cfvo>
              <x14:cfvo type="formula">
                <xm:f>$L$103</xm:f>
              </x14:cfvo>
              <x14:cfvo type="formula" gte="0">
                <xm:f>$L$103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L104</xm:sqref>
        </x14:conditionalFormatting>
        <x14:conditionalFormatting xmlns:xm="http://schemas.microsoft.com/office/excel/2006/main">
          <x14:cfRule type="iconSet" priority="2" id="{1B209846-E55E-4C04-9C12-67F9F0AC36AA}">
            <x14:iconSet custom="1">
              <x14:cfvo type="percent">
                <xm:f>0</xm:f>
              </x14:cfvo>
              <x14:cfvo type="formula">
                <xm:f>$L$193</xm:f>
              </x14:cfvo>
              <x14:cfvo type="formula" gte="0">
                <xm:f>$L$193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L197</xm:sqref>
        </x14:conditionalFormatting>
        <x14:conditionalFormatting xmlns:xm="http://schemas.microsoft.com/office/excel/2006/main">
          <x14:cfRule type="iconSet" priority="1" id="{811F9D88-5CD2-483D-9F3D-0123AB24EB86}">
            <x14:iconSet custom="1">
              <x14:cfvo type="percent">
                <xm:f>0</xm:f>
              </x14:cfvo>
              <x14:cfvo type="formula">
                <xm:f>$L$237</xm:f>
              </x14:cfvo>
              <x14:cfvo type="formula" gte="0">
                <xm:f>$L$237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L239</xm:sqref>
        </x14:conditionalFormatting>
        <x14:conditionalFormatting xmlns:xm="http://schemas.microsoft.com/office/excel/2006/main">
          <x14:cfRule type="iconSet" priority="77" id="{C03EE25C-BE5B-4D21-B89D-D6E7774820CF}">
            <x14:iconSet iconSet="3Symbols" custom="1">
              <x14:cfvo type="percent">
                <xm:f>0</xm:f>
              </x14:cfvo>
              <x14:cfvo type="formula">
                <xm:f>$F$90</xm:f>
              </x14:cfvo>
              <x14:cfvo type="formula" gte="0">
                <xm:f>$F$90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F91</xm:sqref>
        </x14:conditionalFormatting>
        <x14:conditionalFormatting xmlns:xm="http://schemas.microsoft.com/office/excel/2006/main">
          <x14:cfRule type="iconSet" priority="78" id="{C4BFA74B-0D39-4160-B918-FF9FD8788B25}">
            <x14:iconSet iconSet="3Symbols" custom="1">
              <x14:cfvo type="percent">
                <xm:f>0</xm:f>
              </x14:cfvo>
              <x14:cfvo type="formula">
                <xm:f>$G$90</xm:f>
              </x14:cfvo>
              <x14:cfvo type="formula" gte="0">
                <xm:f>$G$90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G91</xm:sqref>
        </x14:conditionalFormatting>
        <x14:conditionalFormatting xmlns:xm="http://schemas.microsoft.com/office/excel/2006/main">
          <x14:cfRule type="iconSet" priority="79" id="{FD24CA38-3F55-4BD5-B56C-498DAB96FDFC}">
            <x14:iconSet iconSet="3Symbols" custom="1">
              <x14:cfvo type="percent">
                <xm:f>0</xm:f>
              </x14:cfvo>
              <x14:cfvo type="formula">
                <xm:f>$I$90</xm:f>
              </x14:cfvo>
              <x14:cfvo type="formula" gte="0">
                <xm:f>$I$90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I91</xm:sqref>
        </x14:conditionalFormatting>
        <x14:conditionalFormatting xmlns:xm="http://schemas.microsoft.com/office/excel/2006/main">
          <x14:cfRule type="iconSet" priority="80" id="{141AA0B1-E78D-44D3-B00B-94CB62228DD7}">
            <x14:iconSet iconSet="3Symbols" custom="1">
              <x14:cfvo type="percent">
                <xm:f>0</xm:f>
              </x14:cfvo>
              <x14:cfvo type="formula">
                <xm:f>$J$90</xm:f>
              </x14:cfvo>
              <x14:cfvo type="formula" gte="0">
                <xm:f>$J$90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J91</xm:sqref>
        </x14:conditionalFormatting>
        <x14:conditionalFormatting xmlns:xm="http://schemas.microsoft.com/office/excel/2006/main">
          <x14:cfRule type="iconSet" priority="81" id="{57D30FDD-A737-44EA-B76E-862E6EF85D3C}">
            <x14:iconSet iconSet="3Symbols" custom="1">
              <x14:cfvo type="percent">
                <xm:f>0</xm:f>
              </x14:cfvo>
              <x14:cfvo type="formula">
                <xm:f>$K$90</xm:f>
              </x14:cfvo>
              <x14:cfvo type="formula" gte="0">
                <xm:f>$K$90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K91</xm:sqref>
        </x14:conditionalFormatting>
        <x14:conditionalFormatting xmlns:xm="http://schemas.microsoft.com/office/excel/2006/main">
          <x14:cfRule type="iconSet" priority="82" id="{1610F940-392D-4C4E-B5F7-2FA9A9523C74}">
            <x14:iconSet iconSet="3Symbols" custom="1">
              <x14:cfvo type="percent">
                <xm:f>0</xm:f>
              </x14:cfvo>
              <x14:cfvo type="formula">
                <xm:f>$L$90</xm:f>
              </x14:cfvo>
              <x14:cfvo type="formula" gte="0">
                <xm:f>$L$90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L91</xm:sqref>
        </x14:conditionalFormatting>
        <x14:conditionalFormatting xmlns:xm="http://schemas.microsoft.com/office/excel/2006/main">
          <x14:cfRule type="iconSet" priority="83" id="{59830A26-50A3-4E2E-B2DA-803229A2E6DA}">
            <x14:iconSet iconSet="3Symbols" custom="1">
              <x14:cfvo type="percent">
                <xm:f>0</xm:f>
              </x14:cfvo>
              <x14:cfvo type="formula">
                <xm:f>$H$90</xm:f>
              </x14:cfvo>
              <x14:cfvo type="formula" gte="0">
                <xm:f>$H$90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H91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D3:L3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topLeftCell="A17" workbookViewId="0">
      <selection activeCell="B32" sqref="B32"/>
    </sheetView>
  </sheetViews>
  <sheetFormatPr defaultRowHeight="12.75"/>
  <cols>
    <col min="2" max="2" width="20.85546875" customWidth="1"/>
  </cols>
  <sheetData>
    <row r="5" spans="1:3">
      <c r="A5" s="10">
        <v>1</v>
      </c>
      <c r="B5" s="9" t="s">
        <v>59</v>
      </c>
      <c r="C5" s="10">
        <v>1</v>
      </c>
    </row>
    <row r="6" spans="1:3">
      <c r="A6" s="10">
        <v>2</v>
      </c>
      <c r="B6" s="8" t="s">
        <v>57</v>
      </c>
      <c r="C6" s="10">
        <v>2</v>
      </c>
    </row>
    <row r="7" spans="1:3">
      <c r="A7" s="10">
        <v>3</v>
      </c>
      <c r="B7" s="8" t="s">
        <v>60</v>
      </c>
      <c r="C7" s="10">
        <v>3</v>
      </c>
    </row>
    <row r="8" spans="1:3">
      <c r="A8" s="10">
        <v>4</v>
      </c>
      <c r="B8" s="8" t="s">
        <v>61</v>
      </c>
      <c r="C8" s="10">
        <v>4</v>
      </c>
    </row>
    <row r="9" spans="1:3">
      <c r="A9" s="10">
        <v>5</v>
      </c>
      <c r="B9" s="8" t="s">
        <v>62</v>
      </c>
      <c r="C9" s="10">
        <v>5</v>
      </c>
    </row>
    <row r="10" spans="1:3">
      <c r="A10" s="10">
        <v>6</v>
      </c>
      <c r="B10" s="8" t="s">
        <v>58</v>
      </c>
      <c r="C10" s="10">
        <v>6</v>
      </c>
    </row>
    <row r="11" spans="1:3">
      <c r="A11" s="10">
        <v>7</v>
      </c>
      <c r="B11" s="8" t="s">
        <v>63</v>
      </c>
      <c r="C11" s="10">
        <v>7</v>
      </c>
    </row>
    <row r="12" spans="1:3">
      <c r="A12" s="10">
        <v>8</v>
      </c>
      <c r="B12" s="8" t="s">
        <v>64</v>
      </c>
      <c r="C12" s="10">
        <v>8</v>
      </c>
    </row>
    <row r="13" spans="1:3">
      <c r="A13" s="10">
        <v>9</v>
      </c>
      <c r="B13" s="8" t="s">
        <v>69</v>
      </c>
      <c r="C13" s="10">
        <v>9</v>
      </c>
    </row>
    <row r="14" spans="1:3">
      <c r="A14" s="10">
        <v>10</v>
      </c>
      <c r="B14" s="8" t="s">
        <v>65</v>
      </c>
      <c r="C14" s="10">
        <v>10</v>
      </c>
    </row>
    <row r="15" spans="1:3">
      <c r="A15" s="10">
        <v>11</v>
      </c>
      <c r="B15" s="8" t="s">
        <v>66</v>
      </c>
      <c r="C15" s="10">
        <v>11</v>
      </c>
    </row>
    <row r="16" spans="1:3">
      <c r="A16" s="10">
        <v>12</v>
      </c>
      <c r="B16" s="8" t="s">
        <v>67</v>
      </c>
      <c r="C16" s="10">
        <v>12</v>
      </c>
    </row>
    <row r="17" spans="1:3">
      <c r="A17" s="10">
        <v>13</v>
      </c>
      <c r="B17" s="8" t="s">
        <v>68</v>
      </c>
      <c r="C17" s="10">
        <v>13</v>
      </c>
    </row>
    <row r="18" spans="1:3">
      <c r="A18" s="10">
        <v>14</v>
      </c>
      <c r="B18" s="8" t="s">
        <v>17</v>
      </c>
      <c r="C18" s="10">
        <v>14</v>
      </c>
    </row>
    <row r="19" spans="1:3">
      <c r="A19" s="10">
        <v>15</v>
      </c>
      <c r="B19" s="8" t="s">
        <v>18</v>
      </c>
      <c r="C19" s="10">
        <v>15</v>
      </c>
    </row>
    <row r="20" spans="1:3">
      <c r="A20" s="10">
        <v>16</v>
      </c>
      <c r="B20" s="8" t="s">
        <v>19</v>
      </c>
      <c r="C20" s="10">
        <v>16</v>
      </c>
    </row>
    <row r="21" spans="1:3">
      <c r="A21" s="10">
        <v>17</v>
      </c>
      <c r="B21" s="8" t="s">
        <v>70</v>
      </c>
      <c r="C21" s="10">
        <v>17</v>
      </c>
    </row>
    <row r="22" spans="1:3">
      <c r="A22" s="10">
        <v>18</v>
      </c>
      <c r="B22" s="8" t="s">
        <v>20</v>
      </c>
      <c r="C22" s="10">
        <v>18</v>
      </c>
    </row>
    <row r="23" spans="1:3">
      <c r="A23" s="10">
        <v>19</v>
      </c>
      <c r="B23" s="8" t="s">
        <v>21</v>
      </c>
      <c r="C23" s="10">
        <v>19</v>
      </c>
    </row>
    <row r="24" spans="1:3">
      <c r="A24" s="10">
        <v>20</v>
      </c>
      <c r="B24" s="8" t="s">
        <v>22</v>
      </c>
      <c r="C24" s="10">
        <v>20</v>
      </c>
    </row>
    <row r="25" spans="1:3">
      <c r="A25" s="10">
        <v>21</v>
      </c>
      <c r="B25" s="8" t="s">
        <v>23</v>
      </c>
      <c r="C25" s="10">
        <v>21</v>
      </c>
    </row>
    <row r="26" spans="1:3">
      <c r="A26" s="10">
        <v>22</v>
      </c>
      <c r="B26" s="8" t="s">
        <v>24</v>
      </c>
      <c r="C26" s="10">
        <v>22</v>
      </c>
    </row>
    <row r="27" spans="1:3">
      <c r="A27" s="10">
        <v>23</v>
      </c>
      <c r="B27" s="8" t="s">
        <v>25</v>
      </c>
      <c r="C27" s="10">
        <v>23</v>
      </c>
    </row>
    <row r="28" spans="1:3">
      <c r="A28" s="10">
        <v>24</v>
      </c>
      <c r="B28" s="8" t="s">
        <v>26</v>
      </c>
      <c r="C28" s="10">
        <v>24</v>
      </c>
    </row>
    <row r="29" spans="1:3">
      <c r="A29" s="10">
        <v>25</v>
      </c>
      <c r="B29" s="8" t="s">
        <v>27</v>
      </c>
      <c r="C29" s="10">
        <v>25</v>
      </c>
    </row>
    <row r="30" spans="1:3">
      <c r="A30" s="10">
        <v>26</v>
      </c>
      <c r="B30" s="8" t="s">
        <v>28</v>
      </c>
      <c r="C30" s="10">
        <v>26</v>
      </c>
    </row>
    <row r="31" spans="1:3">
      <c r="A31" s="10">
        <v>27</v>
      </c>
      <c r="B31" s="8" t="s">
        <v>29</v>
      </c>
      <c r="C31" s="10">
        <v>27</v>
      </c>
    </row>
    <row r="32" spans="1:3">
      <c r="A32" s="10">
        <v>28</v>
      </c>
      <c r="B32" s="8" t="s">
        <v>30</v>
      </c>
      <c r="C32" s="10">
        <v>28</v>
      </c>
    </row>
    <row r="33" spans="1:3">
      <c r="A33" s="10">
        <v>29</v>
      </c>
      <c r="B33" s="8" t="s">
        <v>31</v>
      </c>
      <c r="C33" s="10">
        <v>29</v>
      </c>
    </row>
    <row r="34" spans="1:3">
      <c r="A34" s="10">
        <v>30</v>
      </c>
      <c r="B34" s="8" t="s">
        <v>32</v>
      </c>
      <c r="C34" s="10">
        <v>30</v>
      </c>
    </row>
    <row r="35" spans="1:3">
      <c r="A35" s="10">
        <v>31</v>
      </c>
      <c r="B35" s="8" t="s">
        <v>33</v>
      </c>
      <c r="C35" s="10">
        <v>31</v>
      </c>
    </row>
    <row r="36" spans="1:3">
      <c r="A36" s="10">
        <v>32</v>
      </c>
      <c r="B36" s="8" t="s">
        <v>34</v>
      </c>
      <c r="C36" s="10">
        <v>32</v>
      </c>
    </row>
    <row r="37" spans="1:3">
      <c r="A37" s="10">
        <v>33</v>
      </c>
      <c r="B37" s="8" t="s">
        <v>35</v>
      </c>
      <c r="C37" s="10">
        <v>33</v>
      </c>
    </row>
    <row r="38" spans="1:3">
      <c r="A38" s="10">
        <v>34</v>
      </c>
      <c r="B38" s="8" t="s">
        <v>36</v>
      </c>
      <c r="C38" s="10">
        <v>34</v>
      </c>
    </row>
    <row r="39" spans="1:3">
      <c r="A39" s="10">
        <v>35</v>
      </c>
      <c r="B39" s="8" t="s">
        <v>37</v>
      </c>
      <c r="C39" s="10">
        <v>35</v>
      </c>
    </row>
    <row r="40" spans="1:3">
      <c r="A40" s="10">
        <v>36</v>
      </c>
      <c r="B40" s="8" t="s">
        <v>38</v>
      </c>
      <c r="C40" s="10">
        <v>36</v>
      </c>
    </row>
    <row r="41" spans="1:3">
      <c r="A41" s="10">
        <v>37</v>
      </c>
      <c r="B41" s="8" t="s">
        <v>39</v>
      </c>
      <c r="C41" s="10">
        <v>37</v>
      </c>
    </row>
    <row r="42" spans="1:3">
      <c r="A42" s="10">
        <v>38</v>
      </c>
      <c r="B42" s="8" t="s">
        <v>40</v>
      </c>
      <c r="C42" s="10">
        <v>38</v>
      </c>
    </row>
    <row r="43" spans="1:3">
      <c r="A43" s="10">
        <v>39</v>
      </c>
      <c r="B43" s="8" t="s">
        <v>41</v>
      </c>
      <c r="C43" s="10">
        <v>39</v>
      </c>
    </row>
    <row r="44" spans="1:3">
      <c r="A44" s="10">
        <v>40</v>
      </c>
      <c r="B44" s="8" t="s">
        <v>42</v>
      </c>
      <c r="C44" s="10">
        <v>40</v>
      </c>
    </row>
    <row r="45" spans="1:3">
      <c r="A45" s="10">
        <v>41</v>
      </c>
      <c r="B45" s="8" t="s">
        <v>43</v>
      </c>
      <c r="C45" s="10">
        <v>41</v>
      </c>
    </row>
    <row r="46" spans="1:3">
      <c r="A46" s="10">
        <v>42</v>
      </c>
      <c r="B46" s="8" t="s">
        <v>44</v>
      </c>
      <c r="C46" s="10">
        <v>42</v>
      </c>
    </row>
    <row r="47" spans="1:3">
      <c r="A47" s="10">
        <v>43</v>
      </c>
      <c r="B47" s="8" t="s">
        <v>45</v>
      </c>
      <c r="C47" s="10">
        <v>43</v>
      </c>
    </row>
    <row r="48" spans="1:3">
      <c r="A48" s="10">
        <v>44</v>
      </c>
      <c r="B48" s="8" t="s">
        <v>46</v>
      </c>
      <c r="C48" s="10">
        <v>44</v>
      </c>
    </row>
    <row r="49" spans="1:3">
      <c r="A49" s="10">
        <v>45</v>
      </c>
      <c r="B49" s="8" t="s">
        <v>47</v>
      </c>
      <c r="C49" s="10">
        <v>45</v>
      </c>
    </row>
    <row r="50" spans="1:3">
      <c r="A50" s="10">
        <v>46</v>
      </c>
      <c r="B50" s="8" t="s">
        <v>48</v>
      </c>
      <c r="C50" s="10">
        <v>46</v>
      </c>
    </row>
    <row r="51" spans="1:3">
      <c r="A51" s="10">
        <v>47</v>
      </c>
      <c r="B51" s="8" t="s">
        <v>49</v>
      </c>
      <c r="C51" s="10">
        <v>47</v>
      </c>
    </row>
    <row r="52" spans="1:3">
      <c r="A52" s="10">
        <v>48</v>
      </c>
      <c r="B52" s="8" t="s">
        <v>71</v>
      </c>
      <c r="C52" s="10">
        <v>48</v>
      </c>
    </row>
    <row r="53" spans="1:3">
      <c r="A53" s="10">
        <v>49</v>
      </c>
      <c r="B53" s="8" t="s">
        <v>50</v>
      </c>
      <c r="C53" s="10">
        <v>49</v>
      </c>
    </row>
    <row r="54" spans="1:3">
      <c r="A54" s="10">
        <v>50</v>
      </c>
      <c r="B54" s="8" t="s">
        <v>51</v>
      </c>
      <c r="C54" s="10">
        <v>50</v>
      </c>
    </row>
    <row r="55" spans="1:3">
      <c r="A55" s="10">
        <v>51</v>
      </c>
      <c r="B55" s="8" t="s">
        <v>52</v>
      </c>
      <c r="C55" s="10">
        <v>51</v>
      </c>
    </row>
    <row r="56" spans="1:3">
      <c r="A56" s="10">
        <v>52</v>
      </c>
      <c r="B56" s="8" t="s">
        <v>53</v>
      </c>
      <c r="C56" s="10">
        <v>52</v>
      </c>
    </row>
    <row r="57" spans="1:3">
      <c r="A57" s="10">
        <v>53</v>
      </c>
      <c r="B57" s="8" t="s">
        <v>54</v>
      </c>
      <c r="C57" s="10">
        <v>53</v>
      </c>
    </row>
    <row r="58" spans="1:3">
      <c r="A58" s="10">
        <v>54</v>
      </c>
      <c r="B58" s="8" t="s">
        <v>55</v>
      </c>
      <c r="C58" s="10">
        <v>54</v>
      </c>
    </row>
    <row r="59" spans="1:3">
      <c r="A59" s="10">
        <v>55</v>
      </c>
      <c r="B59" s="8" t="s">
        <v>56</v>
      </c>
      <c r="C59" s="10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admin</cp:lastModifiedBy>
  <cp:lastPrinted>2022-07-27T11:31:54Z</cp:lastPrinted>
  <dcterms:created xsi:type="dcterms:W3CDTF">2010-04-20T07:34:11Z</dcterms:created>
  <dcterms:modified xsi:type="dcterms:W3CDTF">2022-07-27T11:32:00Z</dcterms:modified>
</cp:coreProperties>
</file>