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Доходы!$J$83</definedName>
    <definedName name="LAST_CELL" localSheetId="2">Источники!$I$32</definedName>
    <definedName name="LAST_CELL" localSheetId="1">Расходы!$L$91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Доходы!$A$84</definedName>
    <definedName name="REND_1" localSheetId="2">Источники!$A$27</definedName>
    <definedName name="REND_1" localSheetId="1">Расходы!$A$92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J70" i="1" l="1"/>
  <c r="J74" i="1"/>
  <c r="J73" i="1"/>
  <c r="J71" i="1"/>
  <c r="J45" i="1"/>
  <c r="J25" i="1"/>
  <c r="J77" i="1"/>
  <c r="F77" i="1"/>
  <c r="F71" i="1" l="1"/>
  <c r="F70" i="1" s="1"/>
  <c r="J72" i="1"/>
  <c r="I72" i="1"/>
  <c r="F72" i="1"/>
  <c r="J84" i="1"/>
  <c r="J83" i="1"/>
  <c r="J82" i="1"/>
  <c r="J81" i="1"/>
  <c r="J80" i="1"/>
  <c r="J64" i="1"/>
  <c r="F64" i="1"/>
  <c r="J65" i="1"/>
  <c r="J39" i="1"/>
  <c r="I39" i="1"/>
  <c r="F39" i="1"/>
  <c r="J44" i="1"/>
  <c r="I44" i="1"/>
  <c r="F44" i="1"/>
  <c r="J49" i="1"/>
  <c r="I49" i="1"/>
  <c r="F49" i="1"/>
  <c r="J50" i="1"/>
  <c r="I50" i="1"/>
  <c r="F50" i="1"/>
  <c r="I45" i="1"/>
  <c r="F45" i="1"/>
  <c r="J46" i="1"/>
  <c r="I46" i="1"/>
  <c r="F46" i="1"/>
  <c r="J41" i="1"/>
  <c r="J40" i="1"/>
  <c r="I40" i="1"/>
  <c r="F40" i="1"/>
  <c r="F41" i="1"/>
  <c r="J24" i="1"/>
  <c r="J23" i="1"/>
  <c r="I23" i="1"/>
  <c r="I24" i="1"/>
  <c r="F23" i="1"/>
  <c r="F24" i="1"/>
  <c r="F31" i="1"/>
  <c r="F25" i="1"/>
  <c r="E21" i="3" l="1"/>
  <c r="E22" i="3"/>
  <c r="L88" i="2"/>
  <c r="L89" i="2" s="1"/>
  <c r="L90" i="2" s="1"/>
  <c r="L91" i="2" s="1"/>
  <c r="K88" i="2"/>
  <c r="K89" i="2" s="1"/>
  <c r="K90" i="2" s="1"/>
  <c r="K91" i="2" s="1"/>
  <c r="L84" i="2"/>
  <c r="L85" i="2" s="1"/>
  <c r="L86" i="2" s="1"/>
  <c r="K86" i="2"/>
  <c r="K85" i="2"/>
  <c r="K84" i="2"/>
  <c r="K87" i="2"/>
  <c r="L87" i="2" s="1"/>
  <c r="G68" i="2"/>
  <c r="G64" i="2" s="1"/>
  <c r="K64" i="2" s="1"/>
  <c r="L64" i="2" s="1"/>
  <c r="G69" i="2"/>
  <c r="K69" i="2" s="1"/>
  <c r="L69" i="2" s="1"/>
  <c r="K80" i="2"/>
  <c r="K79" i="2"/>
  <c r="L79" i="2"/>
  <c r="L78" i="2"/>
  <c r="K78" i="2"/>
  <c r="L75" i="2"/>
  <c r="K75" i="2"/>
  <c r="L74" i="2"/>
  <c r="K74" i="2"/>
  <c r="K71" i="2"/>
  <c r="L71" i="2" s="1"/>
  <c r="G62" i="2"/>
  <c r="G61" i="2" s="1"/>
  <c r="L58" i="2"/>
  <c r="L59" i="2"/>
  <c r="L60" i="2"/>
  <c r="K60" i="2"/>
  <c r="K59" i="2"/>
  <c r="K58" i="2"/>
  <c r="L53" i="2"/>
  <c r="K53" i="2"/>
  <c r="G53" i="2"/>
  <c r="L54" i="2"/>
  <c r="K54" i="2"/>
  <c r="L55" i="2"/>
  <c r="K55" i="2"/>
  <c r="L56" i="2"/>
  <c r="K56" i="2"/>
  <c r="G54" i="2"/>
  <c r="G55" i="2"/>
  <c r="G50" i="2"/>
  <c r="G49" i="2" s="1"/>
  <c r="G48" i="2" s="1"/>
  <c r="L52" i="2"/>
  <c r="K52" i="2"/>
  <c r="K51" i="2"/>
  <c r="L51" i="2" s="1"/>
  <c r="L37" i="2"/>
  <c r="K37" i="2"/>
  <c r="G37" i="2"/>
  <c r="L44" i="2"/>
  <c r="K44" i="2"/>
  <c r="G44" i="2"/>
  <c r="L47" i="2"/>
  <c r="K47" i="2"/>
  <c r="L46" i="2"/>
  <c r="K46" i="2"/>
  <c r="L45" i="2"/>
  <c r="K45" i="2"/>
  <c r="L42" i="2"/>
  <c r="K42" i="2"/>
  <c r="L31" i="2"/>
  <c r="K31" i="2"/>
  <c r="L29" i="2"/>
  <c r="K29" i="2"/>
  <c r="L27" i="2"/>
  <c r="K27" i="2"/>
  <c r="G23" i="2"/>
  <c r="K23" i="2" s="1"/>
  <c r="L23" i="2" s="1"/>
  <c r="K26" i="2"/>
  <c r="L26" i="2" s="1"/>
  <c r="L25" i="2"/>
  <c r="K25" i="2"/>
  <c r="K17" i="2"/>
  <c r="L17" i="2" s="1"/>
  <c r="L22" i="2"/>
  <c r="K22" i="2"/>
  <c r="L21" i="2"/>
  <c r="K21" i="2"/>
  <c r="K20" i="2"/>
  <c r="L20" i="2" s="1"/>
  <c r="G19" i="2"/>
  <c r="K19" i="2" s="1"/>
  <c r="L19" i="2" s="1"/>
  <c r="F22" i="1"/>
  <c r="I22" i="1" s="1"/>
  <c r="K68" i="2" l="1"/>
  <c r="L68" i="2" s="1"/>
  <c r="K61" i="2"/>
  <c r="G57" i="2"/>
  <c r="K57" i="2" s="1"/>
  <c r="L57" i="2" s="1"/>
  <c r="K50" i="2"/>
  <c r="G16" i="2"/>
  <c r="K16" i="2" s="1"/>
  <c r="L16" i="2" s="1"/>
  <c r="F20" i="1"/>
  <c r="I20" i="1" s="1"/>
  <c r="J22" i="1"/>
  <c r="H12" i="3"/>
  <c r="H14" i="3"/>
  <c r="H16" i="3"/>
  <c r="H18" i="3"/>
  <c r="H19" i="3"/>
  <c r="H20" i="3"/>
  <c r="H21" i="3"/>
  <c r="H22" i="3"/>
  <c r="H23" i="3"/>
  <c r="H24" i="3"/>
  <c r="H25" i="3"/>
  <c r="H26" i="3"/>
  <c r="H27" i="3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L61" i="2" l="1"/>
  <c r="L62" i="2" s="1"/>
  <c r="L63" i="2" s="1"/>
  <c r="K63" i="2" s="1"/>
  <c r="K62" i="2"/>
  <c r="J57" i="2"/>
  <c r="K48" i="2"/>
  <c r="L50" i="2"/>
  <c r="G15" i="2"/>
  <c r="J15" i="2" s="1"/>
  <c r="J16" i="2"/>
  <c r="L48" i="2" l="1"/>
  <c r="L49" i="2" s="1"/>
  <c r="K49" i="2"/>
  <c r="K15" i="2"/>
  <c r="L15" i="2" s="1"/>
  <c r="G13" i="2"/>
  <c r="K13" i="2" s="1"/>
  <c r="L13" i="2" s="1"/>
  <c r="J13" i="2" l="1"/>
</calcChain>
</file>

<file path=xl/sharedStrings.xml><?xml version="1.0" encoding="utf-8"?>
<sst xmlns="http://schemas.openxmlformats.org/spreadsheetml/2006/main" count="988" uniqueCount="349">
  <si>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</si>
  <si>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</si>
  <si>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</si>
  <si>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</si>
  <si>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</si>
  <si>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</si>
  <si>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</si>
  <si>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</si>
  <si>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01.09.2022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</si>
  <si>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</si>
  <si>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</si>
  <si>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</si>
  <si>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</si>
  <si>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</si>
  <si>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</si>
  <si>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</si>
  <si>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</si>
  <si>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</si>
  <si>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</si>
  <si>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</si>
  <si>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</si>
  <si>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</si>
  <si>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</si>
  <si>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</si>
  <si>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</si>
  <si>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</si>
  <si>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</si>
  <si>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</si>
  <si>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</si>
  <si>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</si>
  <si>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</si>
  <si>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</si>
  <si>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</si>
  <si>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</si>
  <si>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</si>
  <si>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</si>
  <si>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</si>
  <si>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</si>
  <si>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</si>
  <si>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</si>
  <si>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</si>
  <si>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</si>
  <si>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</si>
  <si>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</si>
  <si>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</si>
  <si>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</si>
  <si>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</si>
  <si>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</si>
  <si>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</si>
  <si>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</si>
  <si>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</si>
  <si>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</si>
  <si>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</si>
  <si>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</si>
  <si>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</si>
  <si>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</si>
  <si>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</si>
  <si>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</si>
  <si>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</si>
  <si>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</si>
  <si>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</si>
  <si>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</si>
  <si>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</si>
  <si>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</si>
  <si>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</si>
  <si>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</si>
  <si>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</si>
  <si>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</si>
  <si>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</si>
  <si>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</si>
  <si>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</si>
  <si>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</si>
  <si>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</si>
  <si>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</si>
  <si>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</si>
  <si>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</si>
  <si>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</si>
  <si>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</si>
  <si>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</si>
  <si>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</si>
  <si>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</si>
  <si>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</si>
  <si>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</si>
  <si>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</si>
  <si>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</si>
  <si>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</si>
  <si>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</si>
  <si>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</si>
  <si>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</si>
  <si>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</si>
  <si>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</si>
  <si>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</si>
  <si>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</si>
  <si>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</si>
  <si>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</si>
  <si>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</si>
  <si>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</si>
  <si>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</si>
  <si>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</si>
  <si>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</si>
  <si>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</si>
  <si>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</si>
  <si>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</si>
  <si>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</si>
  <si>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</si>
  <si>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</si>
  <si>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</si>
  <si>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</si>
  <si>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</si>
  <si>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</si>
  <si>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</si>
  <si>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</si>
  <si>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</si>
  <si>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</si>
  <si>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</si>
  <si>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</si>
  <si>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</si>
  <si>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</si>
  <si>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</si>
  <si>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</si>
  <si>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</si>
  <si>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</si>
  <si>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</si>
  <si>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</si>
  <si>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</si>
  <si>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</si>
  <si>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</si>
  <si>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</si>
  <si>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</si>
  <si>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</si>
  <si>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</si>
  <si>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</si>
  <si>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</si>
  <si>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</si>
  <si>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</si>
  <si>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</si>
  <si>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</si>
  <si>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</si>
  <si>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</si>
  <si>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</si>
  <si>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</si>
  <si>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</si>
  <si>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</si>
  <si>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</si>
  <si>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</si>
  <si>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</si>
  <si>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</si>
  <si>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</si>
  <si>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</si>
  <si>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</si>
  <si>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</si>
  <si>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</si>
  <si>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</si>
  <si>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</si>
  <si>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</si>
  <si>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</si>
  <si>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</si>
  <si>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</si>
  <si>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</si>
  <si>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</si>
  <si>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</si>
  <si>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</si>
  <si>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</si>
  <si>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</si>
  <si>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</si>
  <si>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</si>
  <si>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</si>
  <si>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</si>
  <si>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</si>
  <si>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</si>
  <si>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</si>
  <si>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</si>
  <si>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</si>
  <si>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</si>
  <si>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</si>
  <si>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</si>
  <si>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</si>
  <si>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</si>
  <si>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</si>
  <si>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</si>
  <si>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</si>
  <si>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</si>
  <si>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</si>
  <si>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</si>
  <si>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</si>
  <si>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</si>
  <si>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</si>
  <si>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</si>
  <si>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</si>
  <si>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</si>
  <si>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</si>
  <si>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</si>
  <si>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</si>
  <si>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</si>
  <si>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</si>
  <si>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</si>
  <si>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</si>
  <si>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</si>
  <si>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</si>
  <si>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</si>
  <si>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</si>
  <si>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</si>
  <si>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</si>
  <si>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</si>
  <si>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</si>
  <si>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</si>
  <si>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</si>
  <si>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</si>
  <si>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</si>
  <si>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</si>
  <si>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</si>
  <si>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</si>
  <si>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</si>
  <si>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</si>
  <si>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</si>
  <si>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</si>
  <si>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</si>
  <si>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</si>
  <si>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</si>
  <si>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</si>
  <si>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</si>
  <si>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</si>
  <si>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</si>
  <si>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</si>
  <si>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</si>
  <si>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</si>
  <si>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</si>
  <si>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</si>
  <si>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</si>
  <si>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</si>
  <si>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</si>
  <si>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</si>
  <si>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</si>
  <si>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</si>
  <si>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</si>
  <si>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</si>
  <si>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</si>
  <si>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</si>
  <si>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</si>
  <si>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</si>
  <si>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</si>
  <si>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</si>
  <si>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</si>
  <si>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</si>
  <si>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</si>
  <si>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</si>
  <si>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</si>
  <si>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</si>
  <si>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</si>
  <si>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</si>
  <si>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</si>
  <si>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</si>
  <si>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</si>
  <si>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</si>
  <si>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</si>
  <si>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</si>
  <si>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</si>
  <si>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</si>
  <si>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</si>
  <si>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</si>
  <si>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</si>
  <si>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</si>
  <si>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</si>
  <si>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</si>
  <si>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</si>
  <si>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</si>
  <si>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</si>
  <si>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</si>
  <si>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</si>
  <si>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</si>
  <si>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</si>
  <si>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</si>
  <si>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</si>
  <si>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</si>
  <si>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</si>
  <si>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</si>
  <si>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</si>
  <si>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</si>
  <si>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</si>
  <si>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</si>
  <si>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</si>
  <si>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</si>
  <si>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</si>
  <si>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</si>
  <si>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</si>
  <si>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</si>
  <si>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</si>
  <si>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</si>
  <si>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</si>
  <si>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</si>
  <si>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</si>
  <si>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</si>
  <si>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</si>
  <si>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</si>
  <si>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</si>
  <si>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</si>
  <si>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</si>
  <si>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</si>
  <si>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</si>
  <si>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</si>
  <si>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</si>
  <si>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</si>
  <si>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</si>
  <si>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</si>
  <si>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</si>
  <si>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</si>
  <si>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</si>
  <si>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</si>
  <si>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</si>
  <si>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</si>
  <si>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</si>
  <si>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</si>
  <si>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</si>
  <si>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</si>
  <si>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</si>
  <si>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</si>
  <si>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</si>
  <si>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</si>
  <si>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</si>
  <si>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</si>
  <si>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</si>
  <si>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</si>
  <si>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</si>
  <si>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</si>
  <si>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</si>
  <si>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</si>
  <si>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</si>
  <si>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</si>
  <si>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</si>
  <si>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</si>
  <si>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</si>
  <si>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</si>
  <si>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</si>
  <si>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</si>
  <si>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</si>
  <si>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</si>
  <si>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</si>
  <si>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</si>
  <si>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</si>
  <si>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</si>
  <si>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</si>
  <si>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</si>
  <si>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 xml:space="preserve">Руководитель                                         Е.А.Мутилина     </t>
  </si>
  <si>
    <t>Главный специалист                             Н.Н.Зеленькова</t>
  </si>
  <si>
    <t>Руководитель финансово-экономической службы                               О.Н.Григорьева</t>
  </si>
  <si>
    <t>на 01 октября  2022г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</si>
  <si>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</si>
  <si>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(штрафы по соответствующему платежу)</t>
  </si>
  <si>
    <t>"2"   октября 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</si>
</sst>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8" fillId="0" borderId="0" xfId="0" applyFont="1" applyAlignment="1"/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showGridLines="0" tabSelected="1" topLeftCell="A7" workbookViewId="0">
      <selection activeCell="J39" sqref="J39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1"/>
      <c r="J1" s="1"/>
    </row>
    <row r="2" spans="1:10" ht="16.899999999999999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2"/>
      <c r="J2" s="3"/>
    </row>
    <row r="3" spans="1:10" ht="16.899999999999999" customHeight="1" x14ac:dyDescent="0.25">
      <c r="A3" s="68" t="s">
        <v>2</v>
      </c>
      <c r="B3" s="68"/>
      <c r="C3" s="68"/>
      <c r="D3" s="68"/>
      <c r="E3" s="68"/>
      <c r="F3" s="68"/>
      <c r="G3" s="68"/>
      <c r="H3" s="68"/>
      <c r="I3" s="4"/>
      <c r="J3" s="5" t="s">
        <v>3</v>
      </c>
    </row>
    <row r="4" spans="1:10" ht="16.899999999999999" customHeight="1" x14ac:dyDescent="0.25">
      <c r="A4" s="68" t="s">
        <v>4</v>
      </c>
      <c r="B4" s="68"/>
      <c r="C4" s="68"/>
      <c r="D4" s="68"/>
      <c r="E4" s="68"/>
      <c r="F4" s="68"/>
      <c r="G4" s="68"/>
      <c r="H4" s="68"/>
      <c r="I4" s="6" t="s">
        <v>5</v>
      </c>
      <c r="J4" s="7" t="s">
        <v>6</v>
      </c>
    </row>
    <row r="5" spans="1:10" x14ac:dyDescent="0.2">
      <c r="A5" s="69" t="s">
        <v>345</v>
      </c>
      <c r="B5" s="69"/>
      <c r="C5" s="69"/>
      <c r="D5" s="69"/>
      <c r="E5" s="69"/>
      <c r="F5" s="69"/>
      <c r="G5" s="69"/>
      <c r="H5" s="69"/>
      <c r="I5" s="9" t="s">
        <v>7</v>
      </c>
      <c r="J5" s="10">
        <v>44835</v>
      </c>
    </row>
    <row r="6" spans="1:10" ht="36.950000000000003" customHeight="1" x14ac:dyDescent="0.2">
      <c r="A6" s="77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77"/>
      <c r="B7" s="78" t="s">
        <v>17</v>
      </c>
      <c r="C7" s="79"/>
      <c r="D7" s="79"/>
      <c r="E7" s="79"/>
      <c r="F7" s="79"/>
      <c r="G7" s="79"/>
      <c r="H7" s="79"/>
      <c r="I7" s="9" t="s">
        <v>11</v>
      </c>
      <c r="J7" s="12" t="s">
        <v>22</v>
      </c>
    </row>
    <row r="8" spans="1:10" x14ac:dyDescent="0.2">
      <c r="A8" s="9" t="s">
        <v>12</v>
      </c>
      <c r="B8" s="70" t="s">
        <v>18</v>
      </c>
      <c r="C8" s="70"/>
      <c r="D8" s="70"/>
      <c r="E8" s="70"/>
      <c r="F8" s="70"/>
      <c r="G8" s="70"/>
      <c r="H8" s="70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16"/>
    </row>
    <row r="12" spans="1:10" ht="13.5" customHeight="1" x14ac:dyDescent="0.2">
      <c r="A12" s="71" t="s">
        <v>24</v>
      </c>
      <c r="B12" s="74" t="s">
        <v>25</v>
      </c>
      <c r="C12" s="62" t="s">
        <v>26</v>
      </c>
      <c r="D12" s="63"/>
      <c r="E12" s="61" t="s">
        <v>27</v>
      </c>
      <c r="F12" s="54" t="s">
        <v>28</v>
      </c>
      <c r="G12" s="55"/>
      <c r="H12" s="55"/>
      <c r="I12" s="56"/>
      <c r="J12" s="45" t="s">
        <v>29</v>
      </c>
    </row>
    <row r="13" spans="1:10" ht="9.9499999999999993" customHeight="1" x14ac:dyDescent="0.2">
      <c r="A13" s="72"/>
      <c r="B13" s="75"/>
      <c r="C13" s="64"/>
      <c r="D13" s="65"/>
      <c r="E13" s="59"/>
      <c r="F13" s="51" t="s">
        <v>30</v>
      </c>
      <c r="G13" s="51" t="s">
        <v>31</v>
      </c>
      <c r="H13" s="51" t="s">
        <v>32</v>
      </c>
      <c r="I13" s="48" t="s">
        <v>33</v>
      </c>
      <c r="J13" s="46"/>
    </row>
    <row r="14" spans="1:10" ht="9.9499999999999993" customHeight="1" x14ac:dyDescent="0.2">
      <c r="A14" s="72"/>
      <c r="B14" s="75"/>
      <c r="C14" s="64"/>
      <c r="D14" s="65"/>
      <c r="E14" s="59"/>
      <c r="F14" s="59"/>
      <c r="G14" s="52"/>
      <c r="H14" s="52"/>
      <c r="I14" s="49"/>
      <c r="J14" s="46"/>
    </row>
    <row r="15" spans="1:10" ht="9.9499999999999993" customHeight="1" x14ac:dyDescent="0.2">
      <c r="A15" s="72"/>
      <c r="B15" s="75"/>
      <c r="C15" s="64"/>
      <c r="D15" s="65"/>
      <c r="E15" s="59"/>
      <c r="F15" s="59"/>
      <c r="G15" s="52"/>
      <c r="H15" s="52"/>
      <c r="I15" s="49"/>
      <c r="J15" s="46"/>
    </row>
    <row r="16" spans="1:10" ht="9.9499999999999993" customHeight="1" x14ac:dyDescent="0.2">
      <c r="A16" s="72"/>
      <c r="B16" s="75"/>
      <c r="C16" s="64"/>
      <c r="D16" s="65"/>
      <c r="E16" s="59"/>
      <c r="F16" s="59"/>
      <c r="G16" s="52"/>
      <c r="H16" s="52"/>
      <c r="I16" s="49"/>
      <c r="J16" s="46"/>
    </row>
    <row r="17" spans="1:10" ht="9.9499999999999993" customHeight="1" x14ac:dyDescent="0.2">
      <c r="A17" s="72"/>
      <c r="B17" s="75"/>
      <c r="C17" s="64"/>
      <c r="D17" s="65"/>
      <c r="E17" s="59"/>
      <c r="F17" s="59"/>
      <c r="G17" s="52"/>
      <c r="H17" s="52"/>
      <c r="I17" s="49"/>
      <c r="J17" s="46"/>
    </row>
    <row r="18" spans="1:10" ht="19.5" customHeight="1" x14ac:dyDescent="0.2">
      <c r="A18" s="73"/>
      <c r="B18" s="76"/>
      <c r="C18" s="66"/>
      <c r="D18" s="67"/>
      <c r="E18" s="60"/>
      <c r="F18" s="60"/>
      <c r="G18" s="53"/>
      <c r="H18" s="53"/>
      <c r="I18" s="50"/>
      <c r="J18" s="47"/>
    </row>
    <row r="19" spans="1:10" ht="14.25" customHeight="1" x14ac:dyDescent="0.2">
      <c r="A19" s="17">
        <v>1</v>
      </c>
      <c r="B19" s="18">
        <v>2</v>
      </c>
      <c r="C19" s="57">
        <v>3</v>
      </c>
      <c r="D19" s="58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43" t="s">
        <v>43</v>
      </c>
      <c r="D20" s="44"/>
      <c r="E20" s="25">
        <v>13179500</v>
      </c>
      <c r="F20" s="25">
        <f>F22+F70</f>
        <v>9083940.5600000005</v>
      </c>
      <c r="G20" s="25" t="s">
        <v>42</v>
      </c>
      <c r="H20" s="25" t="s">
        <v>42</v>
      </c>
      <c r="I20" s="25">
        <f>F20</f>
        <v>9083940.5600000005</v>
      </c>
      <c r="J20" s="25"/>
    </row>
    <row r="21" spans="1:10" x14ac:dyDescent="0.2">
      <c r="A21" s="26" t="s">
        <v>45</v>
      </c>
      <c r="B21" s="27"/>
      <c r="C21" s="41"/>
      <c r="D21" s="42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41" t="s">
        <v>47</v>
      </c>
      <c r="D22" s="42"/>
      <c r="E22" s="28">
        <v>4430500</v>
      </c>
      <c r="F22" s="28">
        <f>F23+F35+F39+F53+F56+F60+F64</f>
        <v>2020964.33</v>
      </c>
      <c r="G22" s="28" t="s">
        <v>42</v>
      </c>
      <c r="H22" s="28" t="s">
        <v>42</v>
      </c>
      <c r="I22" s="28">
        <f>F22</f>
        <v>2020964.33</v>
      </c>
      <c r="J22" s="28">
        <f>E22-F22</f>
        <v>2409535.67</v>
      </c>
    </row>
    <row r="23" spans="1:10" x14ac:dyDescent="0.2">
      <c r="A23" s="26" t="s">
        <v>48</v>
      </c>
      <c r="B23" s="27" t="s">
        <v>41</v>
      </c>
      <c r="C23" s="41" t="s">
        <v>49</v>
      </c>
      <c r="D23" s="42"/>
      <c r="E23" s="28">
        <v>581600</v>
      </c>
      <c r="F23" s="28">
        <f>F24</f>
        <v>361834.43000000005</v>
      </c>
      <c r="G23" s="28" t="s">
        <v>42</v>
      </c>
      <c r="H23" s="28" t="s">
        <v>42</v>
      </c>
      <c r="I23" s="28">
        <f>I24+I28+I30</f>
        <v>361984.08000000007</v>
      </c>
      <c r="J23" s="28">
        <f>E23-F23</f>
        <v>219765.56999999995</v>
      </c>
    </row>
    <row r="24" spans="1:10" x14ac:dyDescent="0.2">
      <c r="A24" s="26" t="s">
        <v>50</v>
      </c>
      <c r="B24" s="27" t="s">
        <v>41</v>
      </c>
      <c r="C24" s="41" t="s">
        <v>51</v>
      </c>
      <c r="D24" s="42"/>
      <c r="E24" s="28">
        <v>581600</v>
      </c>
      <c r="F24" s="28">
        <f>F25+F29+F31</f>
        <v>361834.43000000005</v>
      </c>
      <c r="G24" s="28" t="s">
        <v>42</v>
      </c>
      <c r="H24" s="28" t="s">
        <v>42</v>
      </c>
      <c r="I24" s="28">
        <f>I25+I29+I31</f>
        <v>361834.43000000005</v>
      </c>
      <c r="J24" s="28">
        <f>E24-F24</f>
        <v>219765.56999999995</v>
      </c>
    </row>
    <row r="25" spans="1:10" ht="86.1" customHeight="1" x14ac:dyDescent="0.2">
      <c r="A25" s="29" t="s">
        <v>52</v>
      </c>
      <c r="B25" s="27" t="s">
        <v>41</v>
      </c>
      <c r="C25" s="41" t="s">
        <v>53</v>
      </c>
      <c r="D25" s="42"/>
      <c r="E25" s="28">
        <v>581600</v>
      </c>
      <c r="F25" s="28">
        <f>F26+F27+F28</f>
        <v>361960.78</v>
      </c>
      <c r="G25" s="28" t="s">
        <v>42</v>
      </c>
      <c r="H25" s="28" t="s">
        <v>42</v>
      </c>
      <c r="I25" s="28">
        <v>361960.78</v>
      </c>
      <c r="J25" s="28">
        <f>E25-F25</f>
        <v>219639.21999999997</v>
      </c>
    </row>
    <row r="26" spans="1:10" ht="123" customHeight="1" x14ac:dyDescent="0.2">
      <c r="A26" s="29" t="s">
        <v>54</v>
      </c>
      <c r="B26" s="27" t="s">
        <v>41</v>
      </c>
      <c r="C26" s="41" t="s">
        <v>55</v>
      </c>
      <c r="D26" s="42"/>
      <c r="E26" s="28" t="s">
        <v>42</v>
      </c>
      <c r="F26" s="28">
        <v>361646.89</v>
      </c>
      <c r="G26" s="28" t="s">
        <v>42</v>
      </c>
      <c r="H26" s="28" t="s">
        <v>42</v>
      </c>
      <c r="I26" s="28">
        <v>361646.89</v>
      </c>
      <c r="J26" s="28" t="s">
        <v>42</v>
      </c>
    </row>
    <row r="27" spans="1:10" ht="98.45" customHeight="1" x14ac:dyDescent="0.2">
      <c r="A27" s="29" t="s">
        <v>56</v>
      </c>
      <c r="B27" s="27" t="s">
        <v>41</v>
      </c>
      <c r="C27" s="41" t="s">
        <v>57</v>
      </c>
      <c r="D27" s="42"/>
      <c r="E27" s="28" t="s">
        <v>42</v>
      </c>
      <c r="F27" s="28">
        <v>164.25</v>
      </c>
      <c r="G27" s="28" t="s">
        <v>42</v>
      </c>
      <c r="H27" s="28" t="s">
        <v>42</v>
      </c>
      <c r="I27" s="28">
        <v>164.25</v>
      </c>
      <c r="J27" s="28" t="s">
        <v>42</v>
      </c>
    </row>
    <row r="28" spans="1:10" ht="123" customHeight="1" x14ac:dyDescent="0.2">
      <c r="A28" s="29" t="s">
        <v>58</v>
      </c>
      <c r="B28" s="27" t="s">
        <v>41</v>
      </c>
      <c r="C28" s="41" t="s">
        <v>59</v>
      </c>
      <c r="D28" s="42"/>
      <c r="E28" s="28" t="s">
        <v>42</v>
      </c>
      <c r="F28" s="28">
        <v>149.63999999999999</v>
      </c>
      <c r="G28" s="28" t="s">
        <v>42</v>
      </c>
      <c r="H28" s="28" t="s">
        <v>42</v>
      </c>
      <c r="I28" s="28">
        <v>149.63999999999999</v>
      </c>
      <c r="J28" s="28" t="s">
        <v>42</v>
      </c>
    </row>
    <row r="29" spans="1:10" ht="135.4" customHeight="1" x14ac:dyDescent="0.2">
      <c r="A29" s="29" t="s">
        <v>60</v>
      </c>
      <c r="B29" s="27" t="s">
        <v>41</v>
      </c>
      <c r="C29" s="41" t="s">
        <v>61</v>
      </c>
      <c r="D29" s="42"/>
      <c r="E29" s="28" t="s">
        <v>42</v>
      </c>
      <c r="F29" s="28">
        <v>0.01</v>
      </c>
      <c r="G29" s="28" t="s">
        <v>42</v>
      </c>
      <c r="H29" s="28" t="s">
        <v>42</v>
      </c>
      <c r="I29" s="28">
        <v>0.01</v>
      </c>
      <c r="J29" s="28" t="s">
        <v>42</v>
      </c>
    </row>
    <row r="30" spans="1:10" ht="172.35" customHeight="1" x14ac:dyDescent="0.2">
      <c r="A30" s="29" t="s">
        <v>62</v>
      </c>
      <c r="B30" s="27" t="s">
        <v>41</v>
      </c>
      <c r="C30" s="41" t="s">
        <v>63</v>
      </c>
      <c r="D30" s="42"/>
      <c r="E30" s="28" t="s">
        <v>42</v>
      </c>
      <c r="F30" s="28">
        <v>0.01</v>
      </c>
      <c r="G30" s="28" t="s">
        <v>42</v>
      </c>
      <c r="H30" s="28" t="s">
        <v>42</v>
      </c>
      <c r="I30" s="28">
        <v>0.01</v>
      </c>
      <c r="J30" s="28" t="s">
        <v>42</v>
      </c>
    </row>
    <row r="31" spans="1:10" ht="49.15" customHeight="1" x14ac:dyDescent="0.2">
      <c r="A31" s="26" t="s">
        <v>64</v>
      </c>
      <c r="B31" s="27" t="s">
        <v>41</v>
      </c>
      <c r="C31" s="41" t="s">
        <v>65</v>
      </c>
      <c r="D31" s="42"/>
      <c r="E31" s="28" t="s">
        <v>42</v>
      </c>
      <c r="F31" s="28">
        <f>F32+F33+F34</f>
        <v>-126.35999999999999</v>
      </c>
      <c r="G31" s="28" t="s">
        <v>42</v>
      </c>
      <c r="H31" s="28" t="s">
        <v>42</v>
      </c>
      <c r="I31" s="28">
        <v>-126.36</v>
      </c>
      <c r="J31" s="28" t="s">
        <v>42</v>
      </c>
    </row>
    <row r="32" spans="1:10" ht="86.1" customHeight="1" x14ac:dyDescent="0.2">
      <c r="A32" s="26" t="s">
        <v>66</v>
      </c>
      <c r="B32" s="27" t="s">
        <v>41</v>
      </c>
      <c r="C32" s="41" t="s">
        <v>67</v>
      </c>
      <c r="D32" s="42"/>
      <c r="E32" s="28" t="s">
        <v>42</v>
      </c>
      <c r="F32" s="28">
        <v>-187.2</v>
      </c>
      <c r="G32" s="28" t="s">
        <v>42</v>
      </c>
      <c r="H32" s="28" t="s">
        <v>42</v>
      </c>
      <c r="I32" s="28">
        <v>-187.2</v>
      </c>
      <c r="J32" s="28" t="s">
        <v>42</v>
      </c>
    </row>
    <row r="33" spans="1:10" ht="61.5" customHeight="1" x14ac:dyDescent="0.2">
      <c r="A33" s="26" t="s">
        <v>68</v>
      </c>
      <c r="B33" s="27" t="s">
        <v>41</v>
      </c>
      <c r="C33" s="41" t="s">
        <v>69</v>
      </c>
      <c r="D33" s="42"/>
      <c r="E33" s="28" t="s">
        <v>42</v>
      </c>
      <c r="F33" s="28">
        <v>0.84</v>
      </c>
      <c r="G33" s="28" t="s">
        <v>42</v>
      </c>
      <c r="H33" s="28" t="s">
        <v>42</v>
      </c>
      <c r="I33" s="28">
        <v>0.84</v>
      </c>
      <c r="J33" s="28" t="s">
        <v>42</v>
      </c>
    </row>
    <row r="34" spans="1:10" ht="61.5" customHeight="1" x14ac:dyDescent="0.2">
      <c r="A34" s="26" t="s">
        <v>347</v>
      </c>
      <c r="B34" s="27" t="s">
        <v>41</v>
      </c>
      <c r="C34" s="41" t="s">
        <v>346</v>
      </c>
      <c r="D34" s="42"/>
      <c r="E34" s="28" t="s">
        <v>42</v>
      </c>
      <c r="F34" s="28">
        <v>60</v>
      </c>
      <c r="G34" s="28" t="s">
        <v>42</v>
      </c>
      <c r="H34" s="28" t="s">
        <v>42</v>
      </c>
      <c r="I34" s="28">
        <v>60</v>
      </c>
      <c r="J34" s="28" t="s">
        <v>42</v>
      </c>
    </row>
    <row r="35" spans="1:10" x14ac:dyDescent="0.2">
      <c r="A35" s="26" t="s">
        <v>70</v>
      </c>
      <c r="B35" s="27" t="s">
        <v>41</v>
      </c>
      <c r="C35" s="41" t="s">
        <v>71</v>
      </c>
      <c r="D35" s="42"/>
      <c r="E35" s="28">
        <v>680000</v>
      </c>
      <c r="F35" s="28">
        <v>198128</v>
      </c>
      <c r="G35" s="28" t="s">
        <v>42</v>
      </c>
      <c r="H35" s="28" t="s">
        <v>42</v>
      </c>
      <c r="I35" s="28">
        <v>198128</v>
      </c>
      <c r="J35" s="28">
        <v>481872</v>
      </c>
    </row>
    <row r="36" spans="1:10" x14ac:dyDescent="0.2">
      <c r="A36" s="26" t="s">
        <v>72</v>
      </c>
      <c r="B36" s="27" t="s">
        <v>41</v>
      </c>
      <c r="C36" s="41" t="s">
        <v>73</v>
      </c>
      <c r="D36" s="42"/>
      <c r="E36" s="28">
        <v>680000</v>
      </c>
      <c r="F36" s="28">
        <v>198128</v>
      </c>
      <c r="G36" s="28" t="s">
        <v>42</v>
      </c>
      <c r="H36" s="28" t="s">
        <v>42</v>
      </c>
      <c r="I36" s="28">
        <v>198128</v>
      </c>
      <c r="J36" s="28">
        <v>481872</v>
      </c>
    </row>
    <row r="37" spans="1:10" x14ac:dyDescent="0.2">
      <c r="A37" s="26" t="s">
        <v>72</v>
      </c>
      <c r="B37" s="27" t="s">
        <v>41</v>
      </c>
      <c r="C37" s="41" t="s">
        <v>74</v>
      </c>
      <c r="D37" s="42"/>
      <c r="E37" s="28">
        <v>680000</v>
      </c>
      <c r="F37" s="28">
        <v>198128</v>
      </c>
      <c r="G37" s="28" t="s">
        <v>42</v>
      </c>
      <c r="H37" s="28" t="s">
        <v>42</v>
      </c>
      <c r="I37" s="28">
        <v>198128</v>
      </c>
      <c r="J37" s="28">
        <v>481872</v>
      </c>
    </row>
    <row r="38" spans="1:10" ht="49.15" customHeight="1" x14ac:dyDescent="0.2">
      <c r="A38" s="26" t="s">
        <v>75</v>
      </c>
      <c r="B38" s="27" t="s">
        <v>41</v>
      </c>
      <c r="C38" s="41" t="s">
        <v>76</v>
      </c>
      <c r="D38" s="42"/>
      <c r="E38" s="28" t="s">
        <v>42</v>
      </c>
      <c r="F38" s="28">
        <v>198128</v>
      </c>
      <c r="G38" s="28" t="s">
        <v>42</v>
      </c>
      <c r="H38" s="28" t="s">
        <v>42</v>
      </c>
      <c r="I38" s="28">
        <v>198128</v>
      </c>
      <c r="J38" s="28" t="s">
        <v>42</v>
      </c>
    </row>
    <row r="39" spans="1:10" x14ac:dyDescent="0.2">
      <c r="A39" s="26" t="s">
        <v>77</v>
      </c>
      <c r="B39" s="27" t="s">
        <v>41</v>
      </c>
      <c r="C39" s="41" t="s">
        <v>78</v>
      </c>
      <c r="D39" s="42"/>
      <c r="E39" s="28">
        <v>2534900</v>
      </c>
      <c r="F39" s="28">
        <f>F40+F44</f>
        <v>887582.97000000009</v>
      </c>
      <c r="G39" s="28" t="s">
        <v>42</v>
      </c>
      <c r="H39" s="28" t="s">
        <v>42</v>
      </c>
      <c r="I39" s="28">
        <f>F39</f>
        <v>887582.97000000009</v>
      </c>
      <c r="J39" s="28">
        <f>E39-F39</f>
        <v>1647317.0299999998</v>
      </c>
    </row>
    <row r="40" spans="1:10" x14ac:dyDescent="0.2">
      <c r="A40" s="26" t="s">
        <v>79</v>
      </c>
      <c r="B40" s="27" t="s">
        <v>41</v>
      </c>
      <c r="C40" s="41" t="s">
        <v>80</v>
      </c>
      <c r="D40" s="42"/>
      <c r="E40" s="28">
        <v>120000</v>
      </c>
      <c r="F40" s="28">
        <f>F41</f>
        <v>18875.800000000003</v>
      </c>
      <c r="G40" s="28" t="s">
        <v>42</v>
      </c>
      <c r="H40" s="28" t="s">
        <v>42</v>
      </c>
      <c r="I40" s="28">
        <f>F40</f>
        <v>18875.800000000003</v>
      </c>
      <c r="J40" s="28">
        <f>E40-F40</f>
        <v>101124.2</v>
      </c>
    </row>
    <row r="41" spans="1:10" ht="49.15" customHeight="1" x14ac:dyDescent="0.2">
      <c r="A41" s="26" t="s">
        <v>81</v>
      </c>
      <c r="B41" s="27" t="s">
        <v>41</v>
      </c>
      <c r="C41" s="41" t="s">
        <v>82</v>
      </c>
      <c r="D41" s="42"/>
      <c r="E41" s="28">
        <v>120000</v>
      </c>
      <c r="F41" s="28">
        <f>F42+F43</f>
        <v>18875.800000000003</v>
      </c>
      <c r="G41" s="28" t="s">
        <v>42</v>
      </c>
      <c r="H41" s="28" t="s">
        <v>42</v>
      </c>
      <c r="I41" s="28">
        <v>18875.8</v>
      </c>
      <c r="J41" s="28">
        <f>E41-F41</f>
        <v>101124.2</v>
      </c>
    </row>
    <row r="42" spans="1:10" ht="86.1" customHeight="1" x14ac:dyDescent="0.2">
      <c r="A42" s="26" t="s">
        <v>83</v>
      </c>
      <c r="B42" s="27" t="s">
        <v>41</v>
      </c>
      <c r="C42" s="41" t="s">
        <v>84</v>
      </c>
      <c r="D42" s="42"/>
      <c r="E42" s="28" t="s">
        <v>42</v>
      </c>
      <c r="F42" s="28">
        <v>18282.580000000002</v>
      </c>
      <c r="G42" s="28" t="s">
        <v>42</v>
      </c>
      <c r="H42" s="28" t="s">
        <v>42</v>
      </c>
      <c r="I42" s="28">
        <v>18282.580000000002</v>
      </c>
      <c r="J42" s="28" t="s">
        <v>42</v>
      </c>
    </row>
    <row r="43" spans="1:10" ht="61.5" customHeight="1" x14ac:dyDescent="0.2">
      <c r="A43" s="26" t="s">
        <v>85</v>
      </c>
      <c r="B43" s="27" t="s">
        <v>41</v>
      </c>
      <c r="C43" s="41" t="s">
        <v>86</v>
      </c>
      <c r="D43" s="42"/>
      <c r="E43" s="28" t="s">
        <v>42</v>
      </c>
      <c r="F43" s="28">
        <v>593.22</v>
      </c>
      <c r="G43" s="28" t="s">
        <v>42</v>
      </c>
      <c r="H43" s="28" t="s">
        <v>42</v>
      </c>
      <c r="I43" s="28">
        <v>593.22</v>
      </c>
      <c r="J43" s="28" t="s">
        <v>42</v>
      </c>
    </row>
    <row r="44" spans="1:10" x14ac:dyDescent="0.2">
      <c r="A44" s="26" t="s">
        <v>87</v>
      </c>
      <c r="B44" s="27" t="s">
        <v>41</v>
      </c>
      <c r="C44" s="41" t="s">
        <v>88</v>
      </c>
      <c r="D44" s="42"/>
      <c r="E44" s="28">
        <v>2414900</v>
      </c>
      <c r="F44" s="28">
        <f>F45+F49</f>
        <v>868707.17</v>
      </c>
      <c r="G44" s="28" t="s">
        <v>42</v>
      </c>
      <c r="H44" s="28" t="s">
        <v>42</v>
      </c>
      <c r="I44" s="28">
        <f>F44</f>
        <v>868707.17</v>
      </c>
      <c r="J44" s="28">
        <f>E44-F44</f>
        <v>1546192.83</v>
      </c>
    </row>
    <row r="45" spans="1:10" x14ac:dyDescent="0.2">
      <c r="A45" s="26" t="s">
        <v>89</v>
      </c>
      <c r="B45" s="27" t="s">
        <v>41</v>
      </c>
      <c r="C45" s="41" t="s">
        <v>90</v>
      </c>
      <c r="D45" s="42"/>
      <c r="E45" s="28">
        <v>724700</v>
      </c>
      <c r="F45" s="28">
        <f>F46</f>
        <v>624230</v>
      </c>
      <c r="G45" s="28" t="s">
        <v>42</v>
      </c>
      <c r="H45" s="28" t="s">
        <v>42</v>
      </c>
      <c r="I45" s="28">
        <f>F45</f>
        <v>624230</v>
      </c>
      <c r="J45" s="28">
        <f>E45-F45</f>
        <v>100470</v>
      </c>
    </row>
    <row r="46" spans="1:10" ht="49.15" customHeight="1" x14ac:dyDescent="0.2">
      <c r="A46" s="26" t="s">
        <v>91</v>
      </c>
      <c r="B46" s="27" t="s">
        <v>41</v>
      </c>
      <c r="C46" s="41" t="s">
        <v>92</v>
      </c>
      <c r="D46" s="42"/>
      <c r="E46" s="28">
        <v>724700</v>
      </c>
      <c r="F46" s="28">
        <f>F47+F48</f>
        <v>624230</v>
      </c>
      <c r="G46" s="28" t="s">
        <v>42</v>
      </c>
      <c r="H46" s="28" t="s">
        <v>42</v>
      </c>
      <c r="I46" s="28">
        <f>F46</f>
        <v>624230</v>
      </c>
      <c r="J46" s="28">
        <f>E46-F46</f>
        <v>100470</v>
      </c>
    </row>
    <row r="47" spans="1:10" ht="86.1" customHeight="1" x14ac:dyDescent="0.2">
      <c r="A47" s="26" t="s">
        <v>93</v>
      </c>
      <c r="B47" s="27" t="s">
        <v>41</v>
      </c>
      <c r="C47" s="41" t="s">
        <v>94</v>
      </c>
      <c r="D47" s="42"/>
      <c r="E47" s="28" t="s">
        <v>42</v>
      </c>
      <c r="F47" s="28">
        <v>621028.81999999995</v>
      </c>
      <c r="G47" s="28" t="s">
        <v>42</v>
      </c>
      <c r="H47" s="28" t="s">
        <v>42</v>
      </c>
      <c r="I47" s="28">
        <v>621028.81999999995</v>
      </c>
      <c r="J47" s="28" t="s">
        <v>42</v>
      </c>
    </row>
    <row r="48" spans="1:10" ht="61.5" customHeight="1" x14ac:dyDescent="0.2">
      <c r="A48" s="26" t="s">
        <v>95</v>
      </c>
      <c r="B48" s="27" t="s">
        <v>41</v>
      </c>
      <c r="C48" s="41" t="s">
        <v>96</v>
      </c>
      <c r="D48" s="42"/>
      <c r="E48" s="28" t="s">
        <v>42</v>
      </c>
      <c r="F48" s="28">
        <v>3201.18</v>
      </c>
      <c r="G48" s="28" t="s">
        <v>42</v>
      </c>
      <c r="H48" s="28" t="s">
        <v>42</v>
      </c>
      <c r="I48" s="28">
        <v>3201.18</v>
      </c>
      <c r="J48" s="28" t="s">
        <v>42</v>
      </c>
    </row>
    <row r="49" spans="1:10" x14ac:dyDescent="0.2">
      <c r="A49" s="26" t="s">
        <v>97</v>
      </c>
      <c r="B49" s="27" t="s">
        <v>41</v>
      </c>
      <c r="C49" s="41" t="s">
        <v>98</v>
      </c>
      <c r="D49" s="42"/>
      <c r="E49" s="28">
        <v>1690200</v>
      </c>
      <c r="F49" s="28">
        <f>F50</f>
        <v>244477.17</v>
      </c>
      <c r="G49" s="28" t="s">
        <v>42</v>
      </c>
      <c r="H49" s="28" t="s">
        <v>42</v>
      </c>
      <c r="I49" s="28">
        <f>F49</f>
        <v>244477.17</v>
      </c>
      <c r="J49" s="28">
        <f>J50</f>
        <v>1445722.83</v>
      </c>
    </row>
    <row r="50" spans="1:10" ht="49.15" customHeight="1" x14ac:dyDescent="0.2">
      <c r="A50" s="26" t="s">
        <v>99</v>
      </c>
      <c r="B50" s="27" t="s">
        <v>41</v>
      </c>
      <c r="C50" s="41" t="s">
        <v>100</v>
      </c>
      <c r="D50" s="42"/>
      <c r="E50" s="28">
        <v>1690200</v>
      </c>
      <c r="F50" s="28">
        <f>F51+F52</f>
        <v>244477.17</v>
      </c>
      <c r="G50" s="28" t="s">
        <v>42</v>
      </c>
      <c r="H50" s="28" t="s">
        <v>42</v>
      </c>
      <c r="I50" s="28">
        <f>F50</f>
        <v>244477.17</v>
      </c>
      <c r="J50" s="28">
        <f>E50-F50</f>
        <v>1445722.83</v>
      </c>
    </row>
    <row r="51" spans="1:10" ht="86.1" customHeight="1" x14ac:dyDescent="0.2">
      <c r="A51" s="26" t="s">
        <v>101</v>
      </c>
      <c r="B51" s="27" t="s">
        <v>41</v>
      </c>
      <c r="C51" s="41" t="s">
        <v>102</v>
      </c>
      <c r="D51" s="42"/>
      <c r="E51" s="28" t="s">
        <v>42</v>
      </c>
      <c r="F51" s="28">
        <v>239216.29</v>
      </c>
      <c r="G51" s="28" t="s">
        <v>42</v>
      </c>
      <c r="H51" s="28" t="s">
        <v>42</v>
      </c>
      <c r="I51" s="28">
        <v>239216.29</v>
      </c>
      <c r="J51" s="28" t="s">
        <v>42</v>
      </c>
    </row>
    <row r="52" spans="1:10" ht="61.5" customHeight="1" x14ac:dyDescent="0.2">
      <c r="A52" s="26" t="s">
        <v>103</v>
      </c>
      <c r="B52" s="27" t="s">
        <v>41</v>
      </c>
      <c r="C52" s="41" t="s">
        <v>104</v>
      </c>
      <c r="D52" s="42"/>
      <c r="E52" s="28" t="s">
        <v>42</v>
      </c>
      <c r="F52" s="28">
        <v>5260.88</v>
      </c>
      <c r="G52" s="28" t="s">
        <v>42</v>
      </c>
      <c r="H52" s="28" t="s">
        <v>42</v>
      </c>
      <c r="I52" s="28">
        <v>5260.88</v>
      </c>
      <c r="J52" s="28" t="s">
        <v>42</v>
      </c>
    </row>
    <row r="53" spans="1:10" x14ac:dyDescent="0.2">
      <c r="A53" s="26" t="s">
        <v>105</v>
      </c>
      <c r="B53" s="27" t="s">
        <v>41</v>
      </c>
      <c r="C53" s="41" t="s">
        <v>106</v>
      </c>
      <c r="D53" s="42"/>
      <c r="E53" s="28">
        <v>14600</v>
      </c>
      <c r="F53" s="28">
        <v>2300</v>
      </c>
      <c r="G53" s="28" t="s">
        <v>42</v>
      </c>
      <c r="H53" s="28" t="s">
        <v>42</v>
      </c>
      <c r="I53" s="28">
        <v>2300</v>
      </c>
      <c r="J53" s="28">
        <v>12300</v>
      </c>
    </row>
    <row r="54" spans="1:10" ht="49.15" customHeight="1" x14ac:dyDescent="0.2">
      <c r="A54" s="26" t="s">
        <v>107</v>
      </c>
      <c r="B54" s="27" t="s">
        <v>41</v>
      </c>
      <c r="C54" s="41" t="s">
        <v>108</v>
      </c>
      <c r="D54" s="42"/>
      <c r="E54" s="28">
        <v>14600</v>
      </c>
      <c r="F54" s="28">
        <v>2300</v>
      </c>
      <c r="G54" s="28" t="s">
        <v>42</v>
      </c>
      <c r="H54" s="28" t="s">
        <v>42</v>
      </c>
      <c r="I54" s="28">
        <v>2300</v>
      </c>
      <c r="J54" s="28">
        <v>12300</v>
      </c>
    </row>
    <row r="55" spans="1:10" ht="86.1" customHeight="1" x14ac:dyDescent="0.2">
      <c r="A55" s="26" t="s">
        <v>109</v>
      </c>
      <c r="B55" s="27" t="s">
        <v>41</v>
      </c>
      <c r="C55" s="41" t="s">
        <v>110</v>
      </c>
      <c r="D55" s="42"/>
      <c r="E55" s="28">
        <v>14600</v>
      </c>
      <c r="F55" s="28">
        <v>2300</v>
      </c>
      <c r="G55" s="28" t="s">
        <v>42</v>
      </c>
      <c r="H55" s="28" t="s">
        <v>42</v>
      </c>
      <c r="I55" s="28">
        <v>2300</v>
      </c>
      <c r="J55" s="28">
        <v>12300</v>
      </c>
    </row>
    <row r="56" spans="1:10" ht="36.950000000000003" customHeight="1" x14ac:dyDescent="0.2">
      <c r="A56" s="26" t="s">
        <v>111</v>
      </c>
      <c r="B56" s="27" t="s">
        <v>41</v>
      </c>
      <c r="C56" s="41" t="s">
        <v>112</v>
      </c>
      <c r="D56" s="42"/>
      <c r="E56" s="28">
        <v>72500</v>
      </c>
      <c r="F56" s="28">
        <v>26051</v>
      </c>
      <c r="G56" s="28" t="s">
        <v>42</v>
      </c>
      <c r="H56" s="28" t="s">
        <v>42</v>
      </c>
      <c r="I56" s="28">
        <v>26051</v>
      </c>
      <c r="J56" s="28">
        <v>46449</v>
      </c>
    </row>
    <row r="57" spans="1:10" ht="110.65" customHeight="1" x14ac:dyDescent="0.2">
      <c r="A57" s="29" t="s">
        <v>113</v>
      </c>
      <c r="B57" s="27" t="s">
        <v>41</v>
      </c>
      <c r="C57" s="41" t="s">
        <v>114</v>
      </c>
      <c r="D57" s="42"/>
      <c r="E57" s="28">
        <v>72500</v>
      </c>
      <c r="F57" s="28">
        <v>26051</v>
      </c>
      <c r="G57" s="28" t="s">
        <v>42</v>
      </c>
      <c r="H57" s="28" t="s">
        <v>42</v>
      </c>
      <c r="I57" s="28">
        <v>26051</v>
      </c>
      <c r="J57" s="28">
        <v>46449</v>
      </c>
    </row>
    <row r="58" spans="1:10" ht="98.45" customHeight="1" x14ac:dyDescent="0.2">
      <c r="A58" s="29" t="s">
        <v>115</v>
      </c>
      <c r="B58" s="27" t="s">
        <v>41</v>
      </c>
      <c r="C58" s="41" t="s">
        <v>116</v>
      </c>
      <c r="D58" s="42"/>
      <c r="E58" s="28">
        <v>72500</v>
      </c>
      <c r="F58" s="28">
        <v>26051</v>
      </c>
      <c r="G58" s="28" t="s">
        <v>42</v>
      </c>
      <c r="H58" s="28" t="s">
        <v>42</v>
      </c>
      <c r="I58" s="28">
        <v>26051</v>
      </c>
      <c r="J58" s="28">
        <v>46449</v>
      </c>
    </row>
    <row r="59" spans="1:10" ht="86.1" customHeight="1" x14ac:dyDescent="0.2">
      <c r="A59" s="26" t="s">
        <v>117</v>
      </c>
      <c r="B59" s="27" t="s">
        <v>41</v>
      </c>
      <c r="C59" s="41" t="s">
        <v>118</v>
      </c>
      <c r="D59" s="42"/>
      <c r="E59" s="28">
        <v>72500</v>
      </c>
      <c r="F59" s="28">
        <v>26051</v>
      </c>
      <c r="G59" s="28" t="s">
        <v>42</v>
      </c>
      <c r="H59" s="28" t="s">
        <v>42</v>
      </c>
      <c r="I59" s="28">
        <v>26051</v>
      </c>
      <c r="J59" s="28">
        <v>46449</v>
      </c>
    </row>
    <row r="60" spans="1:10" ht="24.6" customHeight="1" x14ac:dyDescent="0.2">
      <c r="A60" s="26" t="s">
        <v>119</v>
      </c>
      <c r="B60" s="27" t="s">
        <v>41</v>
      </c>
      <c r="C60" s="41" t="s">
        <v>120</v>
      </c>
      <c r="D60" s="42"/>
      <c r="E60" s="28">
        <v>543500</v>
      </c>
      <c r="F60" s="28">
        <v>543508</v>
      </c>
      <c r="G60" s="28" t="s">
        <v>42</v>
      </c>
      <c r="H60" s="28" t="s">
        <v>42</v>
      </c>
      <c r="I60" s="28">
        <v>543508</v>
      </c>
      <c r="J60" s="28" t="s">
        <v>42</v>
      </c>
    </row>
    <row r="61" spans="1:10" ht="36.950000000000003" customHeight="1" x14ac:dyDescent="0.2">
      <c r="A61" s="26" t="s">
        <v>121</v>
      </c>
      <c r="B61" s="27" t="s">
        <v>41</v>
      </c>
      <c r="C61" s="41" t="s">
        <v>122</v>
      </c>
      <c r="D61" s="42"/>
      <c r="E61" s="28">
        <v>543500</v>
      </c>
      <c r="F61" s="28">
        <v>543508</v>
      </c>
      <c r="G61" s="28" t="s">
        <v>42</v>
      </c>
      <c r="H61" s="28" t="s">
        <v>42</v>
      </c>
      <c r="I61" s="28">
        <v>543508</v>
      </c>
      <c r="J61" s="28" t="s">
        <v>42</v>
      </c>
    </row>
    <row r="62" spans="1:10" ht="61.5" customHeight="1" x14ac:dyDescent="0.2">
      <c r="A62" s="26" t="s">
        <v>123</v>
      </c>
      <c r="B62" s="27" t="s">
        <v>41</v>
      </c>
      <c r="C62" s="41" t="s">
        <v>124</v>
      </c>
      <c r="D62" s="42"/>
      <c r="E62" s="28">
        <v>543500</v>
      </c>
      <c r="F62" s="28">
        <v>543508</v>
      </c>
      <c r="G62" s="28" t="s">
        <v>42</v>
      </c>
      <c r="H62" s="28" t="s">
        <v>42</v>
      </c>
      <c r="I62" s="28">
        <v>543508</v>
      </c>
      <c r="J62" s="28" t="s">
        <v>42</v>
      </c>
    </row>
    <row r="63" spans="1:10" ht="61.5" customHeight="1" x14ac:dyDescent="0.2">
      <c r="A63" s="26" t="s">
        <v>125</v>
      </c>
      <c r="B63" s="27" t="s">
        <v>41</v>
      </c>
      <c r="C63" s="41" t="s">
        <v>126</v>
      </c>
      <c r="D63" s="42"/>
      <c r="E63" s="28">
        <v>543500</v>
      </c>
      <c r="F63" s="28">
        <v>543508</v>
      </c>
      <c r="G63" s="28" t="s">
        <v>42</v>
      </c>
      <c r="H63" s="28" t="s">
        <v>42</v>
      </c>
      <c r="I63" s="28">
        <v>543508</v>
      </c>
      <c r="J63" s="28" t="s">
        <v>42</v>
      </c>
    </row>
    <row r="64" spans="1:10" x14ac:dyDescent="0.2">
      <c r="A64" s="26" t="s">
        <v>127</v>
      </c>
      <c r="B64" s="27" t="s">
        <v>41</v>
      </c>
      <c r="C64" s="41" t="s">
        <v>128</v>
      </c>
      <c r="D64" s="42"/>
      <c r="E64" s="28">
        <v>3400</v>
      </c>
      <c r="F64" s="28">
        <f>F65+F67</f>
        <v>1559.93</v>
      </c>
      <c r="G64" s="28" t="s">
        <v>42</v>
      </c>
      <c r="H64" s="28" t="s">
        <v>42</v>
      </c>
      <c r="I64" s="28">
        <v>1559.93</v>
      </c>
      <c r="J64" s="28">
        <f>E64-F64</f>
        <v>1840.07</v>
      </c>
    </row>
    <row r="65" spans="1:10" ht="36.950000000000003" customHeight="1" x14ac:dyDescent="0.2">
      <c r="A65" s="26" t="s">
        <v>129</v>
      </c>
      <c r="B65" s="27" t="s">
        <v>41</v>
      </c>
      <c r="C65" s="41" t="s">
        <v>130</v>
      </c>
      <c r="D65" s="42"/>
      <c r="E65" s="28">
        <v>3400</v>
      </c>
      <c r="F65" s="28">
        <v>1400</v>
      </c>
      <c r="G65" s="28" t="s">
        <v>42</v>
      </c>
      <c r="H65" s="28" t="s">
        <v>42</v>
      </c>
      <c r="I65" s="28">
        <v>1400</v>
      </c>
      <c r="J65" s="28">
        <f>E65-F65</f>
        <v>2000</v>
      </c>
    </row>
    <row r="66" spans="1:10" ht="49.15" customHeight="1" x14ac:dyDescent="0.2">
      <c r="A66" s="26" t="s">
        <v>131</v>
      </c>
      <c r="B66" s="27" t="s">
        <v>41</v>
      </c>
      <c r="C66" s="41" t="s">
        <v>132</v>
      </c>
      <c r="D66" s="42"/>
      <c r="E66" s="28">
        <v>3400</v>
      </c>
      <c r="F66" s="28">
        <v>1400</v>
      </c>
      <c r="G66" s="28" t="s">
        <v>42</v>
      </c>
      <c r="H66" s="28" t="s">
        <v>42</v>
      </c>
      <c r="I66" s="28">
        <v>1400</v>
      </c>
      <c r="J66" s="28">
        <v>2000</v>
      </c>
    </row>
    <row r="67" spans="1:10" ht="135.4" customHeight="1" x14ac:dyDescent="0.2">
      <c r="A67" s="29" t="s">
        <v>133</v>
      </c>
      <c r="B67" s="27" t="s">
        <v>41</v>
      </c>
      <c r="C67" s="41" t="s">
        <v>134</v>
      </c>
      <c r="D67" s="42"/>
      <c r="E67" s="28" t="s">
        <v>42</v>
      </c>
      <c r="F67" s="28">
        <v>159.93</v>
      </c>
      <c r="G67" s="28" t="s">
        <v>42</v>
      </c>
      <c r="H67" s="28" t="s">
        <v>42</v>
      </c>
      <c r="I67" s="28">
        <v>159.93</v>
      </c>
      <c r="J67" s="28" t="s">
        <v>42</v>
      </c>
    </row>
    <row r="68" spans="1:10" ht="61.5" customHeight="1" x14ac:dyDescent="0.2">
      <c r="A68" s="26" t="s">
        <v>135</v>
      </c>
      <c r="B68" s="27" t="s">
        <v>41</v>
      </c>
      <c r="C68" s="41" t="s">
        <v>136</v>
      </c>
      <c r="D68" s="42"/>
      <c r="E68" s="28" t="s">
        <v>42</v>
      </c>
      <c r="F68" s="28">
        <v>159.93</v>
      </c>
      <c r="G68" s="28" t="s">
        <v>42</v>
      </c>
      <c r="H68" s="28" t="s">
        <v>42</v>
      </c>
      <c r="I68" s="28">
        <v>159.93</v>
      </c>
      <c r="J68" s="28" t="s">
        <v>42</v>
      </c>
    </row>
    <row r="69" spans="1:10" ht="86.1" customHeight="1" x14ac:dyDescent="0.2">
      <c r="A69" s="26" t="s">
        <v>137</v>
      </c>
      <c r="B69" s="27" t="s">
        <v>41</v>
      </c>
      <c r="C69" s="41" t="s">
        <v>138</v>
      </c>
      <c r="D69" s="42"/>
      <c r="E69" s="28" t="s">
        <v>42</v>
      </c>
      <c r="F69" s="28">
        <v>159.93</v>
      </c>
      <c r="G69" s="28" t="s">
        <v>42</v>
      </c>
      <c r="H69" s="28" t="s">
        <v>42</v>
      </c>
      <c r="I69" s="28">
        <v>159.93</v>
      </c>
      <c r="J69" s="28" t="s">
        <v>42</v>
      </c>
    </row>
    <row r="70" spans="1:10" x14ac:dyDescent="0.2">
      <c r="A70" s="26" t="s">
        <v>139</v>
      </c>
      <c r="B70" s="27" t="s">
        <v>41</v>
      </c>
      <c r="C70" s="41" t="s">
        <v>140</v>
      </c>
      <c r="D70" s="42"/>
      <c r="E70" s="28">
        <v>8749000</v>
      </c>
      <c r="F70" s="28">
        <f>F71</f>
        <v>7062976.2300000004</v>
      </c>
      <c r="G70" s="28" t="s">
        <v>42</v>
      </c>
      <c r="H70" s="28" t="s">
        <v>42</v>
      </c>
      <c r="I70" s="28">
        <v>5362282.75</v>
      </c>
      <c r="J70" s="28">
        <f>E70-F70</f>
        <v>1686023.7699999996</v>
      </c>
    </row>
    <row r="71" spans="1:10" ht="36.950000000000003" customHeight="1" x14ac:dyDescent="0.2">
      <c r="A71" s="26" t="s">
        <v>141</v>
      </c>
      <c r="B71" s="27" t="s">
        <v>41</v>
      </c>
      <c r="C71" s="41" t="s">
        <v>142</v>
      </c>
      <c r="D71" s="42"/>
      <c r="E71" s="28">
        <v>8749000</v>
      </c>
      <c r="F71" s="28">
        <f>F72+F77+F82</f>
        <v>7062976.2300000004</v>
      </c>
      <c r="G71" s="28" t="s">
        <v>42</v>
      </c>
      <c r="H71" s="28" t="s">
        <v>42</v>
      </c>
      <c r="I71" s="28">
        <v>5362282.75</v>
      </c>
      <c r="J71" s="28">
        <f>E71-F71</f>
        <v>1686023.7699999996</v>
      </c>
    </row>
    <row r="72" spans="1:10" ht="24.6" customHeight="1" x14ac:dyDescent="0.2">
      <c r="A72" s="26" t="s">
        <v>143</v>
      </c>
      <c r="B72" s="27" t="s">
        <v>41</v>
      </c>
      <c r="C72" s="41" t="s">
        <v>144</v>
      </c>
      <c r="D72" s="42"/>
      <c r="E72" s="28">
        <v>5007500</v>
      </c>
      <c r="F72" s="28">
        <f>F73+F75</f>
        <v>4587100</v>
      </c>
      <c r="G72" s="28" t="s">
        <v>42</v>
      </c>
      <c r="H72" s="28" t="s">
        <v>42</v>
      </c>
      <c r="I72" s="28">
        <f>F72</f>
        <v>4587100</v>
      </c>
      <c r="J72" s="28">
        <f>E72-F72</f>
        <v>420400</v>
      </c>
    </row>
    <row r="73" spans="1:10" ht="24.6" customHeight="1" x14ac:dyDescent="0.2">
      <c r="A73" s="26" t="s">
        <v>145</v>
      </c>
      <c r="B73" s="27" t="s">
        <v>41</v>
      </c>
      <c r="C73" s="41" t="s">
        <v>146</v>
      </c>
      <c r="D73" s="42"/>
      <c r="E73" s="28">
        <v>4975900</v>
      </c>
      <c r="F73" s="28">
        <v>4555500</v>
      </c>
      <c r="G73" s="28" t="s">
        <v>42</v>
      </c>
      <c r="H73" s="28" t="s">
        <v>42</v>
      </c>
      <c r="I73" s="28">
        <v>4555500</v>
      </c>
      <c r="J73" s="28">
        <f>E73-F73</f>
        <v>420400</v>
      </c>
    </row>
    <row r="74" spans="1:10" ht="24.6" customHeight="1" x14ac:dyDescent="0.2">
      <c r="A74" s="26" t="s">
        <v>147</v>
      </c>
      <c r="B74" s="27" t="s">
        <v>41</v>
      </c>
      <c r="C74" s="41" t="s">
        <v>148</v>
      </c>
      <c r="D74" s="42"/>
      <c r="E74" s="28">
        <v>4975900</v>
      </c>
      <c r="F74" s="28">
        <v>4555500</v>
      </c>
      <c r="G74" s="28" t="s">
        <v>42</v>
      </c>
      <c r="H74" s="28" t="s">
        <v>42</v>
      </c>
      <c r="I74" s="28">
        <v>4555500</v>
      </c>
      <c r="J74" s="28">
        <f>E74-F74</f>
        <v>420400</v>
      </c>
    </row>
    <row r="75" spans="1:10" ht="36.950000000000003" customHeight="1" x14ac:dyDescent="0.2">
      <c r="A75" s="26" t="s">
        <v>149</v>
      </c>
      <c r="B75" s="27" t="s">
        <v>41</v>
      </c>
      <c r="C75" s="41" t="s">
        <v>150</v>
      </c>
      <c r="D75" s="42"/>
      <c r="E75" s="28">
        <v>31600</v>
      </c>
      <c r="F75" s="28">
        <v>31600</v>
      </c>
      <c r="G75" s="28" t="s">
        <v>42</v>
      </c>
      <c r="H75" s="28" t="s">
        <v>42</v>
      </c>
      <c r="I75" s="28">
        <v>31600</v>
      </c>
      <c r="J75" s="28" t="s">
        <v>42</v>
      </c>
    </row>
    <row r="76" spans="1:10" ht="36.950000000000003" customHeight="1" x14ac:dyDescent="0.2">
      <c r="A76" s="26" t="s">
        <v>151</v>
      </c>
      <c r="B76" s="27" t="s">
        <v>41</v>
      </c>
      <c r="C76" s="41" t="s">
        <v>152</v>
      </c>
      <c r="D76" s="42"/>
      <c r="E76" s="28">
        <v>31600</v>
      </c>
      <c r="F76" s="28">
        <v>31600</v>
      </c>
      <c r="G76" s="28" t="s">
        <v>42</v>
      </c>
      <c r="H76" s="28" t="s">
        <v>42</v>
      </c>
      <c r="I76" s="28">
        <v>31600</v>
      </c>
      <c r="J76" s="28" t="s">
        <v>42</v>
      </c>
    </row>
    <row r="77" spans="1:10" ht="24.6" customHeight="1" x14ac:dyDescent="0.2">
      <c r="A77" s="26" t="s">
        <v>153</v>
      </c>
      <c r="B77" s="27" t="s">
        <v>41</v>
      </c>
      <c r="C77" s="41" t="s">
        <v>154</v>
      </c>
      <c r="D77" s="42"/>
      <c r="E77" s="28">
        <v>255600</v>
      </c>
      <c r="F77" s="28">
        <f>F78+F80</f>
        <v>172632.74</v>
      </c>
      <c r="G77" s="28" t="s">
        <v>42</v>
      </c>
      <c r="H77" s="28" t="s">
        <v>42</v>
      </c>
      <c r="I77" s="28">
        <v>172632.74</v>
      </c>
      <c r="J77" s="28">
        <f>E77-F77</f>
        <v>82967.260000000009</v>
      </c>
    </row>
    <row r="78" spans="1:10" ht="36.950000000000003" customHeight="1" x14ac:dyDescent="0.2">
      <c r="A78" s="26" t="s">
        <v>155</v>
      </c>
      <c r="B78" s="27" t="s">
        <v>41</v>
      </c>
      <c r="C78" s="41" t="s">
        <v>156</v>
      </c>
      <c r="D78" s="42"/>
      <c r="E78" s="28">
        <v>200</v>
      </c>
      <c r="F78" s="28">
        <v>200</v>
      </c>
      <c r="G78" s="28" t="s">
        <v>42</v>
      </c>
      <c r="H78" s="28" t="s">
        <v>42</v>
      </c>
      <c r="I78" s="28">
        <v>200</v>
      </c>
      <c r="J78" s="28" t="s">
        <v>42</v>
      </c>
    </row>
    <row r="79" spans="1:10" ht="36.950000000000003" customHeight="1" x14ac:dyDescent="0.2">
      <c r="A79" s="26" t="s">
        <v>157</v>
      </c>
      <c r="B79" s="27" t="s">
        <v>41</v>
      </c>
      <c r="C79" s="41" t="s">
        <v>158</v>
      </c>
      <c r="D79" s="42"/>
      <c r="E79" s="28">
        <v>200</v>
      </c>
      <c r="F79" s="28">
        <v>200</v>
      </c>
      <c r="G79" s="28" t="s">
        <v>42</v>
      </c>
      <c r="H79" s="28" t="s">
        <v>42</v>
      </c>
      <c r="I79" s="28">
        <v>200</v>
      </c>
      <c r="J79" s="28" t="s">
        <v>42</v>
      </c>
    </row>
    <row r="80" spans="1:10" ht="36.950000000000003" customHeight="1" x14ac:dyDescent="0.2">
      <c r="A80" s="26" t="s">
        <v>159</v>
      </c>
      <c r="B80" s="27" t="s">
        <v>41</v>
      </c>
      <c r="C80" s="41" t="s">
        <v>160</v>
      </c>
      <c r="D80" s="42"/>
      <c r="E80" s="28">
        <v>255400</v>
      </c>
      <c r="F80" s="28">
        <v>172432.74</v>
      </c>
      <c r="G80" s="28" t="s">
        <v>42</v>
      </c>
      <c r="H80" s="28" t="s">
        <v>42</v>
      </c>
      <c r="I80" s="28">
        <v>172432.74</v>
      </c>
      <c r="J80" s="28">
        <f>E80-F80</f>
        <v>82967.260000000009</v>
      </c>
    </row>
    <row r="81" spans="1:10" ht="49.15" customHeight="1" x14ac:dyDescent="0.2">
      <c r="A81" s="26" t="s">
        <v>161</v>
      </c>
      <c r="B81" s="27" t="s">
        <v>41</v>
      </c>
      <c r="C81" s="41" t="s">
        <v>162</v>
      </c>
      <c r="D81" s="42"/>
      <c r="E81" s="28">
        <v>255400</v>
      </c>
      <c r="F81" s="28">
        <v>172432.74</v>
      </c>
      <c r="G81" s="28" t="s">
        <v>42</v>
      </c>
      <c r="H81" s="28" t="s">
        <v>42</v>
      </c>
      <c r="I81" s="28">
        <v>172432.74</v>
      </c>
      <c r="J81" s="28">
        <f>J80</f>
        <v>82967.260000000009</v>
      </c>
    </row>
    <row r="82" spans="1:10" x14ac:dyDescent="0.2">
      <c r="A82" s="26" t="s">
        <v>163</v>
      </c>
      <c r="B82" s="27" t="s">
        <v>41</v>
      </c>
      <c r="C82" s="41" t="s">
        <v>164</v>
      </c>
      <c r="D82" s="42"/>
      <c r="E82" s="28">
        <v>3485900</v>
      </c>
      <c r="F82" s="28">
        <v>2303243.4900000002</v>
      </c>
      <c r="G82" s="28" t="s">
        <v>42</v>
      </c>
      <c r="H82" s="28" t="s">
        <v>42</v>
      </c>
      <c r="I82" s="28">
        <v>2303243.4900000002</v>
      </c>
      <c r="J82" s="28">
        <f>E82-F82</f>
        <v>1182656.5099999998</v>
      </c>
    </row>
    <row r="83" spans="1:10" ht="73.900000000000006" customHeight="1" x14ac:dyDescent="0.2">
      <c r="A83" s="26" t="s">
        <v>165</v>
      </c>
      <c r="B83" s="27" t="s">
        <v>41</v>
      </c>
      <c r="C83" s="41" t="s">
        <v>166</v>
      </c>
      <c r="D83" s="42"/>
      <c r="E83" s="28">
        <v>3485900</v>
      </c>
      <c r="F83" s="28">
        <v>2303243.4900000002</v>
      </c>
      <c r="G83" s="28" t="s">
        <v>42</v>
      </c>
      <c r="H83" s="28" t="s">
        <v>42</v>
      </c>
      <c r="I83" s="28">
        <v>2303243.4900000002</v>
      </c>
      <c r="J83" s="28">
        <f>J82</f>
        <v>1182656.5099999998</v>
      </c>
    </row>
    <row r="84" spans="1:10" ht="73.900000000000006" customHeight="1" x14ac:dyDescent="0.2">
      <c r="A84" s="26" t="s">
        <v>167</v>
      </c>
      <c r="B84" s="27" t="s">
        <v>41</v>
      </c>
      <c r="C84" s="41" t="s">
        <v>168</v>
      </c>
      <c r="D84" s="42"/>
      <c r="E84" s="28">
        <v>3485900</v>
      </c>
      <c r="F84" s="28">
        <v>2303243.4900000002</v>
      </c>
      <c r="G84" s="28" t="s">
        <v>42</v>
      </c>
      <c r="H84" s="28" t="s">
        <v>42</v>
      </c>
      <c r="I84" s="28">
        <v>2303243.4900000002</v>
      </c>
      <c r="J84" s="28">
        <f>LAST_CELL</f>
        <v>1182656.5099999998</v>
      </c>
    </row>
  </sheetData>
  <mergeCells count="85"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  <mergeCell ref="J12:J18"/>
    <mergeCell ref="I13:I18"/>
    <mergeCell ref="H13:H18"/>
    <mergeCell ref="G13:G18"/>
    <mergeCell ref="F12:I1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4:D44"/>
    <mergeCell ref="C32:D32"/>
    <mergeCell ref="C33:D33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34:D34"/>
    <mergeCell ref="C56:D56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8:D68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76:D76"/>
    <mergeCell ref="C69:D69"/>
    <mergeCell ref="C70:D70"/>
    <mergeCell ref="C71:D71"/>
    <mergeCell ref="C72:D72"/>
    <mergeCell ref="C73:D73"/>
    <mergeCell ref="C74:D74"/>
    <mergeCell ref="C75:D75"/>
    <mergeCell ref="C83:D83"/>
    <mergeCell ref="C84:D84"/>
    <mergeCell ref="C77:D77"/>
    <mergeCell ref="C78:D78"/>
    <mergeCell ref="C79:D79"/>
    <mergeCell ref="C80:D80"/>
    <mergeCell ref="C81:D81"/>
    <mergeCell ref="C82:D82"/>
  </mergeCells>
  <conditionalFormatting sqref="J23">
    <cfRule type="cellIs" priority="2" stopIfTrue="1" operator="equal">
      <formula>0</formula>
    </cfRule>
  </conditionalFormatting>
  <conditionalFormatting sqref="J24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2"/>
  <sheetViews>
    <sheetView showGridLines="0" topLeftCell="A88" workbookViewId="0">
      <selection activeCell="H92" sqref="H9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169</v>
      </c>
      <c r="F2" s="6"/>
      <c r="G2" s="6"/>
      <c r="H2" s="6"/>
      <c r="I2" s="6"/>
      <c r="J2" s="6"/>
      <c r="K2" s="6" t="s">
        <v>170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5" t="s">
        <v>24</v>
      </c>
      <c r="B4" s="74" t="s">
        <v>25</v>
      </c>
      <c r="C4" s="62" t="s">
        <v>171</v>
      </c>
      <c r="D4" s="63"/>
      <c r="E4" s="61" t="s">
        <v>27</v>
      </c>
      <c r="F4" s="61" t="s">
        <v>172</v>
      </c>
      <c r="G4" s="81" t="s">
        <v>28</v>
      </c>
      <c r="H4" s="88"/>
      <c r="I4" s="88"/>
      <c r="J4" s="89"/>
      <c r="K4" s="81" t="s">
        <v>173</v>
      </c>
      <c r="L4" s="82"/>
    </row>
    <row r="5" spans="1:12" ht="12.75" customHeight="1" x14ac:dyDescent="0.2">
      <c r="A5" s="86"/>
      <c r="B5" s="75"/>
      <c r="C5" s="64"/>
      <c r="D5" s="65"/>
      <c r="E5" s="59"/>
      <c r="F5" s="59"/>
      <c r="G5" s="83"/>
      <c r="H5" s="90"/>
      <c r="I5" s="90"/>
      <c r="J5" s="91"/>
      <c r="K5" s="83"/>
      <c r="L5" s="84"/>
    </row>
    <row r="6" spans="1:12" ht="12.75" customHeight="1" x14ac:dyDescent="0.2">
      <c r="A6" s="86"/>
      <c r="B6" s="75"/>
      <c r="C6" s="64"/>
      <c r="D6" s="65"/>
      <c r="E6" s="59"/>
      <c r="F6" s="59"/>
      <c r="G6" s="51" t="s">
        <v>30</v>
      </c>
      <c r="H6" s="51" t="s">
        <v>31</v>
      </c>
      <c r="I6" s="51" t="s">
        <v>32</v>
      </c>
      <c r="J6" s="48" t="s">
        <v>33</v>
      </c>
      <c r="K6" s="51" t="s">
        <v>174</v>
      </c>
      <c r="L6" s="80" t="s">
        <v>175</v>
      </c>
    </row>
    <row r="7" spans="1:12" ht="12.75" customHeight="1" x14ac:dyDescent="0.2">
      <c r="A7" s="86"/>
      <c r="B7" s="75"/>
      <c r="C7" s="64"/>
      <c r="D7" s="65"/>
      <c r="E7" s="59"/>
      <c r="F7" s="59"/>
      <c r="G7" s="59"/>
      <c r="H7" s="52"/>
      <c r="I7" s="52"/>
      <c r="J7" s="49"/>
      <c r="K7" s="59"/>
      <c r="L7" s="46"/>
    </row>
    <row r="8" spans="1:12" ht="12.75" customHeight="1" x14ac:dyDescent="0.2">
      <c r="A8" s="86"/>
      <c r="B8" s="75"/>
      <c r="C8" s="64"/>
      <c r="D8" s="65"/>
      <c r="E8" s="59"/>
      <c r="F8" s="59"/>
      <c r="G8" s="59"/>
      <c r="H8" s="52"/>
      <c r="I8" s="52"/>
      <c r="J8" s="49"/>
      <c r="K8" s="59"/>
      <c r="L8" s="46"/>
    </row>
    <row r="9" spans="1:12" ht="12.75" customHeight="1" x14ac:dyDescent="0.2">
      <c r="A9" s="86"/>
      <c r="B9" s="75"/>
      <c r="C9" s="64"/>
      <c r="D9" s="65"/>
      <c r="E9" s="59"/>
      <c r="F9" s="59"/>
      <c r="G9" s="59"/>
      <c r="H9" s="52"/>
      <c r="I9" s="52"/>
      <c r="J9" s="49"/>
      <c r="K9" s="59"/>
      <c r="L9" s="46"/>
    </row>
    <row r="10" spans="1:12" ht="12.75" customHeight="1" x14ac:dyDescent="0.2">
      <c r="A10" s="86"/>
      <c r="B10" s="75"/>
      <c r="C10" s="64"/>
      <c r="D10" s="65"/>
      <c r="E10" s="59"/>
      <c r="F10" s="59"/>
      <c r="G10" s="59"/>
      <c r="H10" s="52"/>
      <c r="I10" s="52"/>
      <c r="J10" s="49"/>
      <c r="K10" s="59"/>
      <c r="L10" s="46"/>
    </row>
    <row r="11" spans="1:12" ht="12.75" customHeight="1" x14ac:dyDescent="0.2">
      <c r="A11" s="87"/>
      <c r="B11" s="76"/>
      <c r="C11" s="66"/>
      <c r="D11" s="67"/>
      <c r="E11" s="60"/>
      <c r="F11" s="60"/>
      <c r="G11" s="60"/>
      <c r="H11" s="53"/>
      <c r="I11" s="53"/>
      <c r="J11" s="50"/>
      <c r="K11" s="60"/>
      <c r="L11" s="47"/>
    </row>
    <row r="12" spans="1:12" ht="13.5" customHeight="1" x14ac:dyDescent="0.2">
      <c r="A12" s="17">
        <v>1</v>
      </c>
      <c r="B12" s="18">
        <v>2</v>
      </c>
      <c r="C12" s="57">
        <v>3</v>
      </c>
      <c r="D12" s="58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176</v>
      </c>
      <c r="L12" s="22" t="s">
        <v>177</v>
      </c>
    </row>
    <row r="13" spans="1:12" ht="21.4" customHeight="1" x14ac:dyDescent="0.2">
      <c r="A13" s="23" t="s">
        <v>178</v>
      </c>
      <c r="B13" s="24" t="s">
        <v>179</v>
      </c>
      <c r="C13" s="43" t="s">
        <v>43</v>
      </c>
      <c r="D13" s="44"/>
      <c r="E13" s="25">
        <v>13706900</v>
      </c>
      <c r="F13" s="25">
        <v>13706900</v>
      </c>
      <c r="G13" s="25">
        <f>G15+G48+G53+G57+G64+G80+G84+G88</f>
        <v>8433534.5700000003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8433534.5700000003</v>
      </c>
      <c r="K13" s="25">
        <f>E13-G13</f>
        <v>5273365.43</v>
      </c>
      <c r="L13" s="25">
        <f>K13</f>
        <v>5273365.43</v>
      </c>
    </row>
    <row r="14" spans="1:12" x14ac:dyDescent="0.2">
      <c r="A14" s="26" t="s">
        <v>45</v>
      </c>
      <c r="B14" s="27"/>
      <c r="C14" s="41"/>
      <c r="D14" s="42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180</v>
      </c>
      <c r="B15" s="24" t="s">
        <v>179</v>
      </c>
      <c r="C15" s="43" t="s">
        <v>181</v>
      </c>
      <c r="D15" s="44"/>
      <c r="E15" s="25">
        <v>5542700</v>
      </c>
      <c r="F15" s="25">
        <v>5542700</v>
      </c>
      <c r="G15" s="25">
        <f>G16+G31+G37</f>
        <v>3266052.55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3266052.55</v>
      </c>
      <c r="K15" s="25">
        <f>E15-G15</f>
        <v>2276647.4500000002</v>
      </c>
      <c r="L15" s="25">
        <f>K15</f>
        <v>2276647.4500000002</v>
      </c>
    </row>
    <row r="16" spans="1:12" ht="61.5" customHeight="1" x14ac:dyDescent="0.2">
      <c r="A16" s="23" t="s">
        <v>182</v>
      </c>
      <c r="B16" s="24" t="s">
        <v>179</v>
      </c>
      <c r="C16" s="43" t="s">
        <v>183</v>
      </c>
      <c r="D16" s="44"/>
      <c r="E16" s="25">
        <v>5293400</v>
      </c>
      <c r="F16" s="25">
        <v>5293400</v>
      </c>
      <c r="G16" s="25">
        <f>G17+G19+G23+G27+G29</f>
        <v>3220119.3899999997</v>
      </c>
      <c r="H16" s="25" t="s">
        <v>42</v>
      </c>
      <c r="I16" s="25" t="s">
        <v>42</v>
      </c>
      <c r="J16" s="25">
        <f t="shared" si="0"/>
        <v>3220119.3899999997</v>
      </c>
      <c r="K16" s="25">
        <f>E16-G16</f>
        <v>2073280.6100000003</v>
      </c>
      <c r="L16" s="25">
        <f>K16</f>
        <v>2073280.6100000003</v>
      </c>
    </row>
    <row r="17" spans="1:12" ht="61.5" customHeight="1" x14ac:dyDescent="0.2">
      <c r="A17" s="23" t="s">
        <v>182</v>
      </c>
      <c r="B17" s="24" t="s">
        <v>179</v>
      </c>
      <c r="C17" s="43" t="s">
        <v>184</v>
      </c>
      <c r="D17" s="44"/>
      <c r="E17" s="25">
        <v>170000</v>
      </c>
      <c r="F17" s="25">
        <v>170000</v>
      </c>
      <c r="G17" s="25">
        <v>152391</v>
      </c>
      <c r="H17" s="25" t="s">
        <v>42</v>
      </c>
      <c r="I17" s="25" t="s">
        <v>42</v>
      </c>
      <c r="J17" s="25">
        <f t="shared" si="0"/>
        <v>152391</v>
      </c>
      <c r="K17" s="25">
        <f>E17-G17</f>
        <v>17609</v>
      </c>
      <c r="L17" s="25">
        <f>K17</f>
        <v>17609</v>
      </c>
    </row>
    <row r="18" spans="1:12" ht="36.950000000000003" customHeight="1" x14ac:dyDescent="0.2">
      <c r="A18" s="26" t="s">
        <v>185</v>
      </c>
      <c r="B18" s="27" t="s">
        <v>179</v>
      </c>
      <c r="C18" s="41" t="s">
        <v>186</v>
      </c>
      <c r="D18" s="42"/>
      <c r="E18" s="28">
        <v>170000</v>
      </c>
      <c r="F18" s="28">
        <v>170000</v>
      </c>
      <c r="G18" s="28">
        <v>152391</v>
      </c>
      <c r="H18" s="28" t="s">
        <v>42</v>
      </c>
      <c r="I18" s="28" t="s">
        <v>42</v>
      </c>
      <c r="J18" s="28">
        <f t="shared" si="0"/>
        <v>152391</v>
      </c>
      <c r="K18" s="28">
        <v>22109</v>
      </c>
      <c r="L18" s="28">
        <v>22109</v>
      </c>
    </row>
    <row r="19" spans="1:12" ht="61.5" customHeight="1" x14ac:dyDescent="0.2">
      <c r="A19" s="23" t="s">
        <v>182</v>
      </c>
      <c r="B19" s="24" t="s">
        <v>179</v>
      </c>
      <c r="C19" s="43" t="s">
        <v>187</v>
      </c>
      <c r="D19" s="44"/>
      <c r="E19" s="25">
        <v>4676000</v>
      </c>
      <c r="F19" s="25">
        <v>4676000</v>
      </c>
      <c r="G19" s="25">
        <f>G20+G21+G22</f>
        <v>2787568.3899999997</v>
      </c>
      <c r="H19" s="25" t="s">
        <v>42</v>
      </c>
      <c r="I19" s="25" t="s">
        <v>42</v>
      </c>
      <c r="J19" s="25">
        <f t="shared" si="0"/>
        <v>2787568.3899999997</v>
      </c>
      <c r="K19" s="25">
        <f>E19-G19</f>
        <v>1888431.6100000003</v>
      </c>
      <c r="L19" s="25">
        <f>K19</f>
        <v>1888431.6100000003</v>
      </c>
    </row>
    <row r="20" spans="1:12" ht="24.6" customHeight="1" x14ac:dyDescent="0.2">
      <c r="A20" s="26" t="s">
        <v>188</v>
      </c>
      <c r="B20" s="27" t="s">
        <v>179</v>
      </c>
      <c r="C20" s="41" t="s">
        <v>189</v>
      </c>
      <c r="D20" s="42"/>
      <c r="E20" s="28">
        <v>3294800</v>
      </c>
      <c r="F20" s="28">
        <v>3294800</v>
      </c>
      <c r="G20" s="28">
        <v>2065551.15</v>
      </c>
      <c r="H20" s="28" t="s">
        <v>42</v>
      </c>
      <c r="I20" s="28" t="s">
        <v>42</v>
      </c>
      <c r="J20" s="28">
        <f t="shared" si="0"/>
        <v>2065551.15</v>
      </c>
      <c r="K20" s="28">
        <f>E20-G20</f>
        <v>1229248.8500000001</v>
      </c>
      <c r="L20" s="28">
        <f>K20</f>
        <v>1229248.8500000001</v>
      </c>
    </row>
    <row r="21" spans="1:12" ht="36.950000000000003" customHeight="1" x14ac:dyDescent="0.2">
      <c r="A21" s="26" t="s">
        <v>190</v>
      </c>
      <c r="B21" s="27" t="s">
        <v>179</v>
      </c>
      <c r="C21" s="41" t="s">
        <v>191</v>
      </c>
      <c r="D21" s="42"/>
      <c r="E21" s="28">
        <v>399900</v>
      </c>
      <c r="F21" s="28">
        <v>399900</v>
      </c>
      <c r="G21" s="28">
        <v>137440.79999999999</v>
      </c>
      <c r="H21" s="28" t="s">
        <v>42</v>
      </c>
      <c r="I21" s="28" t="s">
        <v>42</v>
      </c>
      <c r="J21" s="28">
        <f t="shared" si="0"/>
        <v>137440.79999999999</v>
      </c>
      <c r="K21" s="28">
        <f>FIO-G21</f>
        <v>262459.2</v>
      </c>
      <c r="L21" s="28">
        <f>K21</f>
        <v>262459.2</v>
      </c>
    </row>
    <row r="22" spans="1:12" ht="49.15" customHeight="1" x14ac:dyDescent="0.2">
      <c r="A22" s="26" t="s">
        <v>192</v>
      </c>
      <c r="B22" s="27" t="s">
        <v>179</v>
      </c>
      <c r="C22" s="41" t="s">
        <v>193</v>
      </c>
      <c r="D22" s="42"/>
      <c r="E22" s="28">
        <v>981300</v>
      </c>
      <c r="F22" s="28">
        <v>981300</v>
      </c>
      <c r="G22" s="28">
        <v>584576.43999999994</v>
      </c>
      <c r="H22" s="28" t="s">
        <v>42</v>
      </c>
      <c r="I22" s="28" t="s">
        <v>42</v>
      </c>
      <c r="J22" s="28">
        <f t="shared" si="0"/>
        <v>584576.43999999994</v>
      </c>
      <c r="K22" s="28">
        <f>E22-G22</f>
        <v>396723.56000000006</v>
      </c>
      <c r="L22" s="28">
        <f>K22</f>
        <v>396723.56000000006</v>
      </c>
    </row>
    <row r="23" spans="1:12" ht="61.5" customHeight="1" x14ac:dyDescent="0.2">
      <c r="A23" s="23" t="s">
        <v>182</v>
      </c>
      <c r="B23" s="24" t="s">
        <v>179</v>
      </c>
      <c r="C23" s="43" t="s">
        <v>194</v>
      </c>
      <c r="D23" s="44"/>
      <c r="E23" s="25">
        <v>401700</v>
      </c>
      <c r="F23" s="25">
        <v>401700</v>
      </c>
      <c r="G23" s="25">
        <f>G25+G26</f>
        <v>245835</v>
      </c>
      <c r="H23" s="25" t="s">
        <v>42</v>
      </c>
      <c r="I23" s="25" t="s">
        <v>42</v>
      </c>
      <c r="J23" s="25">
        <f t="shared" si="0"/>
        <v>245835</v>
      </c>
      <c r="K23" s="25">
        <f>E23-G23</f>
        <v>155865</v>
      </c>
      <c r="L23" s="25">
        <f>K23</f>
        <v>155865</v>
      </c>
    </row>
    <row r="24" spans="1:12" ht="36.950000000000003" customHeight="1" x14ac:dyDescent="0.2">
      <c r="A24" s="26" t="s">
        <v>190</v>
      </c>
      <c r="B24" s="27" t="s">
        <v>179</v>
      </c>
      <c r="C24" s="41" t="s">
        <v>195</v>
      </c>
      <c r="D24" s="42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185</v>
      </c>
      <c r="B25" s="27" t="s">
        <v>179</v>
      </c>
      <c r="C25" s="41" t="s">
        <v>196</v>
      </c>
      <c r="D25" s="42"/>
      <c r="E25" s="28">
        <v>303800</v>
      </c>
      <c r="F25" s="28">
        <v>303800</v>
      </c>
      <c r="G25" s="28">
        <v>188444.25</v>
      </c>
      <c r="H25" s="28" t="s">
        <v>42</v>
      </c>
      <c r="I25" s="28" t="s">
        <v>42</v>
      </c>
      <c r="J25" s="28">
        <f t="shared" si="0"/>
        <v>188444.25</v>
      </c>
      <c r="K25" s="28">
        <f>E25-G25</f>
        <v>115355.75</v>
      </c>
      <c r="L25" s="28">
        <f>K25</f>
        <v>115355.75</v>
      </c>
    </row>
    <row r="26" spans="1:12" x14ac:dyDescent="0.2">
      <c r="A26" s="26" t="s">
        <v>197</v>
      </c>
      <c r="B26" s="27" t="s">
        <v>179</v>
      </c>
      <c r="C26" s="41" t="s">
        <v>198</v>
      </c>
      <c r="D26" s="42"/>
      <c r="E26" s="28">
        <v>92900</v>
      </c>
      <c r="F26" s="28">
        <v>92900</v>
      </c>
      <c r="G26" s="28">
        <v>57390.75</v>
      </c>
      <c r="H26" s="28" t="s">
        <v>42</v>
      </c>
      <c r="I26" s="28" t="s">
        <v>42</v>
      </c>
      <c r="J26" s="28">
        <f t="shared" si="0"/>
        <v>57390.75</v>
      </c>
      <c r="K26" s="28">
        <f>E26-G26</f>
        <v>35509.25</v>
      </c>
      <c r="L26" s="28">
        <f>K26</f>
        <v>35509.25</v>
      </c>
    </row>
    <row r="27" spans="1:12" ht="61.5" customHeight="1" x14ac:dyDescent="0.2">
      <c r="A27" s="23" t="s">
        <v>182</v>
      </c>
      <c r="B27" s="24" t="s">
        <v>179</v>
      </c>
      <c r="C27" s="43" t="s">
        <v>199</v>
      </c>
      <c r="D27" s="44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f>E27-G27</f>
        <v>0</v>
      </c>
      <c r="L27" s="25">
        <f>K27</f>
        <v>0</v>
      </c>
    </row>
    <row r="28" spans="1:12" ht="36.950000000000003" customHeight="1" x14ac:dyDescent="0.2">
      <c r="A28" s="26" t="s">
        <v>185</v>
      </c>
      <c r="B28" s="27" t="s">
        <v>179</v>
      </c>
      <c r="C28" s="41" t="s">
        <v>200</v>
      </c>
      <c r="D28" s="42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>
        <v>0</v>
      </c>
      <c r="L28" s="28">
        <v>0</v>
      </c>
    </row>
    <row r="29" spans="1:12" ht="61.5" customHeight="1" x14ac:dyDescent="0.2">
      <c r="A29" s="23" t="s">
        <v>182</v>
      </c>
      <c r="B29" s="24" t="s">
        <v>179</v>
      </c>
      <c r="C29" s="43" t="s">
        <v>201</v>
      </c>
      <c r="D29" s="44"/>
      <c r="E29" s="25">
        <v>45500</v>
      </c>
      <c r="F29" s="25">
        <v>45500</v>
      </c>
      <c r="G29" s="25">
        <v>34125</v>
      </c>
      <c r="H29" s="25" t="s">
        <v>42</v>
      </c>
      <c r="I29" s="25" t="s">
        <v>42</v>
      </c>
      <c r="J29" s="25">
        <f t="shared" si="0"/>
        <v>34125</v>
      </c>
      <c r="K29" s="25">
        <f>E29-G29</f>
        <v>11375</v>
      </c>
      <c r="L29" s="25">
        <f>K29</f>
        <v>11375</v>
      </c>
    </row>
    <row r="30" spans="1:12" x14ac:dyDescent="0.2">
      <c r="A30" s="26" t="s">
        <v>163</v>
      </c>
      <c r="B30" s="27" t="s">
        <v>179</v>
      </c>
      <c r="C30" s="41" t="s">
        <v>202</v>
      </c>
      <c r="D30" s="42"/>
      <c r="E30" s="28">
        <v>45500</v>
      </c>
      <c r="F30" s="28">
        <v>45500</v>
      </c>
      <c r="G30" s="28">
        <v>34125</v>
      </c>
      <c r="H30" s="28" t="s">
        <v>42</v>
      </c>
      <c r="I30" s="28" t="s">
        <v>42</v>
      </c>
      <c r="J30" s="28">
        <f t="shared" si="0"/>
        <v>34125</v>
      </c>
      <c r="K30" s="28">
        <v>11375</v>
      </c>
      <c r="L30" s="28">
        <v>11375</v>
      </c>
    </row>
    <row r="31" spans="1:12" ht="49.15" customHeight="1" x14ac:dyDescent="0.2">
      <c r="A31" s="23" t="s">
        <v>203</v>
      </c>
      <c r="B31" s="24" t="s">
        <v>179</v>
      </c>
      <c r="C31" s="43" t="s">
        <v>204</v>
      </c>
      <c r="D31" s="44"/>
      <c r="E31" s="25">
        <v>24100</v>
      </c>
      <c r="F31" s="25">
        <v>24100</v>
      </c>
      <c r="G31" s="25">
        <v>18075</v>
      </c>
      <c r="H31" s="25" t="s">
        <v>42</v>
      </c>
      <c r="I31" s="25" t="s">
        <v>42</v>
      </c>
      <c r="J31" s="25">
        <f t="shared" si="0"/>
        <v>18075</v>
      </c>
      <c r="K31" s="25">
        <f>E31-G31</f>
        <v>6025</v>
      </c>
      <c r="L31" s="25">
        <f>K31</f>
        <v>6025</v>
      </c>
    </row>
    <row r="32" spans="1:12" ht="49.15" customHeight="1" x14ac:dyDescent="0.2">
      <c r="A32" s="23" t="s">
        <v>203</v>
      </c>
      <c r="B32" s="24" t="s">
        <v>179</v>
      </c>
      <c r="C32" s="43" t="s">
        <v>205</v>
      </c>
      <c r="D32" s="44"/>
      <c r="E32" s="25">
        <v>24100</v>
      </c>
      <c r="F32" s="25">
        <v>24100</v>
      </c>
      <c r="G32" s="25">
        <v>18075</v>
      </c>
      <c r="H32" s="25" t="s">
        <v>42</v>
      </c>
      <c r="I32" s="25" t="s">
        <v>42</v>
      </c>
      <c r="J32" s="25">
        <f t="shared" si="0"/>
        <v>18075</v>
      </c>
      <c r="K32" s="25">
        <v>6025</v>
      </c>
      <c r="L32" s="25">
        <v>6025</v>
      </c>
    </row>
    <row r="33" spans="1:12" x14ac:dyDescent="0.2">
      <c r="A33" s="26" t="s">
        <v>163</v>
      </c>
      <c r="B33" s="27" t="s">
        <v>179</v>
      </c>
      <c r="C33" s="41" t="s">
        <v>206</v>
      </c>
      <c r="D33" s="42"/>
      <c r="E33" s="28">
        <v>24100</v>
      </c>
      <c r="F33" s="28">
        <v>24100</v>
      </c>
      <c r="G33" s="28">
        <v>18075</v>
      </c>
      <c r="H33" s="28" t="s">
        <v>42</v>
      </c>
      <c r="I33" s="28" t="s">
        <v>42</v>
      </c>
      <c r="J33" s="28">
        <f t="shared" si="0"/>
        <v>18075</v>
      </c>
      <c r="K33" s="28">
        <v>6025</v>
      </c>
      <c r="L33" s="28">
        <v>6025</v>
      </c>
    </row>
    <row r="34" spans="1:12" ht="21.4" customHeight="1" x14ac:dyDescent="0.2">
      <c r="A34" s="23" t="s">
        <v>207</v>
      </c>
      <c r="B34" s="24" t="s">
        <v>179</v>
      </c>
      <c r="C34" s="43" t="s">
        <v>208</v>
      </c>
      <c r="D34" s="44"/>
      <c r="E34" s="25">
        <v>127000</v>
      </c>
      <c r="F34" s="25">
        <v>127000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127000</v>
      </c>
      <c r="L34" s="25">
        <v>127000</v>
      </c>
    </row>
    <row r="35" spans="1:12" ht="21.4" customHeight="1" x14ac:dyDescent="0.2">
      <c r="A35" s="23" t="s">
        <v>207</v>
      </c>
      <c r="B35" s="24" t="s">
        <v>179</v>
      </c>
      <c r="C35" s="43" t="s">
        <v>209</v>
      </c>
      <c r="D35" s="44"/>
      <c r="E35" s="25">
        <v>127000</v>
      </c>
      <c r="F35" s="25">
        <v>127000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127000</v>
      </c>
      <c r="L35" s="25">
        <v>127000</v>
      </c>
    </row>
    <row r="36" spans="1:12" x14ac:dyDescent="0.2">
      <c r="A36" s="26" t="s">
        <v>210</v>
      </c>
      <c r="B36" s="27" t="s">
        <v>179</v>
      </c>
      <c r="C36" s="41" t="s">
        <v>211</v>
      </c>
      <c r="D36" s="42"/>
      <c r="E36" s="28">
        <v>127000</v>
      </c>
      <c r="F36" s="28">
        <v>127000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127000</v>
      </c>
      <c r="L36" s="28">
        <v>127000</v>
      </c>
    </row>
    <row r="37" spans="1:12" ht="21.4" customHeight="1" x14ac:dyDescent="0.2">
      <c r="A37" s="23" t="s">
        <v>212</v>
      </c>
      <c r="B37" s="24" t="s">
        <v>179</v>
      </c>
      <c r="C37" s="43" t="s">
        <v>213</v>
      </c>
      <c r="D37" s="44"/>
      <c r="E37" s="25">
        <v>98200</v>
      </c>
      <c r="F37" s="25">
        <v>98200</v>
      </c>
      <c r="G37" s="25">
        <f>G42+G44</f>
        <v>27858.16</v>
      </c>
      <c r="H37" s="25" t="s">
        <v>42</v>
      </c>
      <c r="I37" s="25" t="s">
        <v>42</v>
      </c>
      <c r="J37" s="25">
        <f t="shared" si="0"/>
        <v>27858.16</v>
      </c>
      <c r="K37" s="25">
        <f>E37-G37</f>
        <v>70341.84</v>
      </c>
      <c r="L37" s="25">
        <f>K37</f>
        <v>70341.84</v>
      </c>
    </row>
    <row r="38" spans="1:12" ht="21.4" customHeight="1" x14ac:dyDescent="0.2">
      <c r="A38" s="23" t="s">
        <v>212</v>
      </c>
      <c r="B38" s="24" t="s">
        <v>179</v>
      </c>
      <c r="C38" s="43" t="s">
        <v>214</v>
      </c>
      <c r="D38" s="44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185</v>
      </c>
      <c r="B39" s="27" t="s">
        <v>179</v>
      </c>
      <c r="C39" s="41" t="s">
        <v>215</v>
      </c>
      <c r="D39" s="42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212</v>
      </c>
      <c r="B40" s="24" t="s">
        <v>179</v>
      </c>
      <c r="C40" s="43" t="s">
        <v>216</v>
      </c>
      <c r="D40" s="44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36.950000000000003" customHeight="1" x14ac:dyDescent="0.2">
      <c r="A41" s="26" t="s">
        <v>185</v>
      </c>
      <c r="B41" s="27" t="s">
        <v>179</v>
      </c>
      <c r="C41" s="41" t="s">
        <v>217</v>
      </c>
      <c r="D41" s="42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 ht="21.4" customHeight="1" x14ac:dyDescent="0.2">
      <c r="A42" s="23" t="s">
        <v>212</v>
      </c>
      <c r="B42" s="24" t="s">
        <v>179</v>
      </c>
      <c r="C42" s="43" t="s">
        <v>218</v>
      </c>
      <c r="D42" s="44"/>
      <c r="E42" s="25">
        <v>20000</v>
      </c>
      <c r="F42" s="25">
        <v>20000</v>
      </c>
      <c r="G42" s="25">
        <v>3675</v>
      </c>
      <c r="H42" s="25" t="s">
        <v>42</v>
      </c>
      <c r="I42" s="25" t="s">
        <v>42</v>
      </c>
      <c r="J42" s="25">
        <f t="shared" si="0"/>
        <v>3675</v>
      </c>
      <c r="K42" s="25">
        <f>E42-G42</f>
        <v>16325</v>
      </c>
      <c r="L42" s="25">
        <f>K42</f>
        <v>16325</v>
      </c>
    </row>
    <row r="43" spans="1:12" ht="36.950000000000003" customHeight="1" x14ac:dyDescent="0.2">
      <c r="A43" s="26" t="s">
        <v>185</v>
      </c>
      <c r="B43" s="27" t="s">
        <v>179</v>
      </c>
      <c r="C43" s="41" t="s">
        <v>219</v>
      </c>
      <c r="D43" s="42"/>
      <c r="E43" s="28">
        <v>20000</v>
      </c>
      <c r="F43" s="28">
        <v>20000</v>
      </c>
      <c r="G43" s="28">
        <v>3675</v>
      </c>
      <c r="H43" s="28" t="s">
        <v>42</v>
      </c>
      <c r="I43" s="28" t="s">
        <v>42</v>
      </c>
      <c r="J43" s="28">
        <f t="shared" si="0"/>
        <v>3675</v>
      </c>
      <c r="K43" s="28">
        <v>16325</v>
      </c>
      <c r="L43" s="28">
        <v>16325</v>
      </c>
    </row>
    <row r="44" spans="1:12" ht="21.4" customHeight="1" x14ac:dyDescent="0.2">
      <c r="A44" s="23" t="s">
        <v>212</v>
      </c>
      <c r="B44" s="24" t="s">
        <v>179</v>
      </c>
      <c r="C44" s="43" t="s">
        <v>220</v>
      </c>
      <c r="D44" s="44"/>
      <c r="E44" s="25">
        <v>76200</v>
      </c>
      <c r="F44" s="25">
        <v>76200</v>
      </c>
      <c r="G44" s="25">
        <f>G45+G46+G47</f>
        <v>24183.16</v>
      </c>
      <c r="H44" s="25" t="s">
        <v>42</v>
      </c>
      <c r="I44" s="25" t="s">
        <v>42</v>
      </c>
      <c r="J44" s="25">
        <f t="shared" si="0"/>
        <v>24183.16</v>
      </c>
      <c r="K44" s="25">
        <f>E44-G44</f>
        <v>52016.84</v>
      </c>
      <c r="L44" s="25">
        <f>K44</f>
        <v>52016.84</v>
      </c>
    </row>
    <row r="45" spans="1:12" ht="24.6" customHeight="1" x14ac:dyDescent="0.2">
      <c r="A45" s="26" t="s">
        <v>221</v>
      </c>
      <c r="B45" s="27" t="s">
        <v>179</v>
      </c>
      <c r="C45" s="41" t="s">
        <v>222</v>
      </c>
      <c r="D45" s="42"/>
      <c r="E45" s="28">
        <v>45200</v>
      </c>
      <c r="F45" s="28">
        <v>45200</v>
      </c>
      <c r="G45" s="28">
        <v>2601</v>
      </c>
      <c r="H45" s="28" t="s">
        <v>42</v>
      </c>
      <c r="I45" s="28" t="s">
        <v>42</v>
      </c>
      <c r="J45" s="28">
        <f t="shared" si="0"/>
        <v>2601</v>
      </c>
      <c r="K45" s="28">
        <f>E45-G45</f>
        <v>42599</v>
      </c>
      <c r="L45" s="28">
        <f>K45</f>
        <v>42599</v>
      </c>
    </row>
    <row r="46" spans="1:12" x14ac:dyDescent="0.2">
      <c r="A46" s="26" t="s">
        <v>223</v>
      </c>
      <c r="B46" s="27" t="s">
        <v>179</v>
      </c>
      <c r="C46" s="41" t="s">
        <v>224</v>
      </c>
      <c r="D46" s="42"/>
      <c r="E46" s="28">
        <v>10000</v>
      </c>
      <c r="F46" s="28">
        <v>10000</v>
      </c>
      <c r="G46" s="28">
        <v>1580</v>
      </c>
      <c r="H46" s="28" t="s">
        <v>42</v>
      </c>
      <c r="I46" s="28" t="s">
        <v>42</v>
      </c>
      <c r="J46" s="28">
        <f t="shared" si="0"/>
        <v>1580</v>
      </c>
      <c r="K46" s="28">
        <f>E46-G46</f>
        <v>8420</v>
      </c>
      <c r="L46" s="28">
        <f>K46</f>
        <v>8420</v>
      </c>
    </row>
    <row r="47" spans="1:12" x14ac:dyDescent="0.2">
      <c r="A47" s="26" t="s">
        <v>225</v>
      </c>
      <c r="B47" s="27" t="s">
        <v>179</v>
      </c>
      <c r="C47" s="41" t="s">
        <v>226</v>
      </c>
      <c r="D47" s="42"/>
      <c r="E47" s="28">
        <v>21000</v>
      </c>
      <c r="F47" s="28">
        <v>21000</v>
      </c>
      <c r="G47" s="28">
        <v>20002.16</v>
      </c>
      <c r="H47" s="28" t="s">
        <v>42</v>
      </c>
      <c r="I47" s="28" t="s">
        <v>42</v>
      </c>
      <c r="J47" s="28">
        <f t="shared" ref="J47:J78" si="1">IF(IF(G47="-",0,G47)+IF(H47="-",0,H47)+IF(I47="-",0,I47)=0,"-",IF(G47="-",0,G47)+IF(H47="-",0,H47)+IF(I47="-",0,I47))</f>
        <v>20002.16</v>
      </c>
      <c r="K47" s="28">
        <f>E47-G47</f>
        <v>997.84000000000015</v>
      </c>
      <c r="L47" s="28">
        <f>K47</f>
        <v>997.84000000000015</v>
      </c>
    </row>
    <row r="48" spans="1:12" ht="21.4" customHeight="1" x14ac:dyDescent="0.2">
      <c r="A48" s="23" t="s">
        <v>227</v>
      </c>
      <c r="B48" s="24" t="s">
        <v>179</v>
      </c>
      <c r="C48" s="43" t="s">
        <v>228</v>
      </c>
      <c r="D48" s="44"/>
      <c r="E48" s="25">
        <v>255400</v>
      </c>
      <c r="F48" s="25">
        <v>255400</v>
      </c>
      <c r="G48" s="25">
        <f>G49</f>
        <v>172432.74000000002</v>
      </c>
      <c r="H48" s="25" t="s">
        <v>42</v>
      </c>
      <c r="I48" s="25" t="s">
        <v>42</v>
      </c>
      <c r="J48" s="25">
        <f t="shared" si="1"/>
        <v>172432.74000000002</v>
      </c>
      <c r="K48" s="25">
        <f>K50</f>
        <v>82967.25999999998</v>
      </c>
      <c r="L48" s="25">
        <f>K48</f>
        <v>82967.25999999998</v>
      </c>
    </row>
    <row r="49" spans="1:12" ht="24.6" customHeight="1" x14ac:dyDescent="0.2">
      <c r="A49" s="23" t="s">
        <v>229</v>
      </c>
      <c r="B49" s="24" t="s">
        <v>179</v>
      </c>
      <c r="C49" s="43" t="s">
        <v>230</v>
      </c>
      <c r="D49" s="44"/>
      <c r="E49" s="25">
        <v>255400</v>
      </c>
      <c r="F49" s="25">
        <v>255400</v>
      </c>
      <c r="G49" s="25">
        <f>G50</f>
        <v>172432.74000000002</v>
      </c>
      <c r="H49" s="25" t="s">
        <v>42</v>
      </c>
      <c r="I49" s="25" t="s">
        <v>42</v>
      </c>
      <c r="J49" s="25">
        <f t="shared" si="1"/>
        <v>172432.74000000002</v>
      </c>
      <c r="K49" s="25">
        <f>K48</f>
        <v>82967.25999999998</v>
      </c>
      <c r="L49" s="25">
        <f>L48</f>
        <v>82967.25999999998</v>
      </c>
    </row>
    <row r="50" spans="1:12" ht="24.6" customHeight="1" x14ac:dyDescent="0.2">
      <c r="A50" s="23" t="s">
        <v>229</v>
      </c>
      <c r="B50" s="24" t="s">
        <v>179</v>
      </c>
      <c r="C50" s="43" t="s">
        <v>231</v>
      </c>
      <c r="D50" s="44"/>
      <c r="E50" s="25">
        <v>255400</v>
      </c>
      <c r="F50" s="25">
        <v>255400</v>
      </c>
      <c r="G50" s="25">
        <f>G51+G52</f>
        <v>172432.74000000002</v>
      </c>
      <c r="H50" s="25" t="s">
        <v>42</v>
      </c>
      <c r="I50" s="25" t="s">
        <v>42</v>
      </c>
      <c r="J50" s="25">
        <f t="shared" si="1"/>
        <v>172432.74000000002</v>
      </c>
      <c r="K50" s="25">
        <f>E50-G50</f>
        <v>82967.25999999998</v>
      </c>
      <c r="L50" s="25">
        <f>K50</f>
        <v>82967.25999999998</v>
      </c>
    </row>
    <row r="51" spans="1:12" ht="24.6" customHeight="1" x14ac:dyDescent="0.2">
      <c r="A51" s="26" t="s">
        <v>188</v>
      </c>
      <c r="B51" s="27" t="s">
        <v>179</v>
      </c>
      <c r="C51" s="41" t="s">
        <v>232</v>
      </c>
      <c r="D51" s="42"/>
      <c r="E51" s="28">
        <v>197730</v>
      </c>
      <c r="F51" s="28">
        <v>197730</v>
      </c>
      <c r="G51" s="28">
        <v>132722.48000000001</v>
      </c>
      <c r="H51" s="28" t="s">
        <v>42</v>
      </c>
      <c r="I51" s="28" t="s">
        <v>42</v>
      </c>
      <c r="J51" s="28">
        <f t="shared" si="1"/>
        <v>132722.48000000001</v>
      </c>
      <c r="K51" s="28">
        <f>E51-G51</f>
        <v>65007.51999999999</v>
      </c>
      <c r="L51" s="28">
        <f>K51</f>
        <v>65007.51999999999</v>
      </c>
    </row>
    <row r="52" spans="1:12" ht="49.15" customHeight="1" x14ac:dyDescent="0.2">
      <c r="A52" s="26" t="s">
        <v>192</v>
      </c>
      <c r="B52" s="27" t="s">
        <v>179</v>
      </c>
      <c r="C52" s="41" t="s">
        <v>233</v>
      </c>
      <c r="D52" s="42"/>
      <c r="E52" s="28">
        <v>57670</v>
      </c>
      <c r="F52" s="28">
        <v>57670</v>
      </c>
      <c r="G52" s="28">
        <v>39710.26</v>
      </c>
      <c r="H52" s="28" t="s">
        <v>42</v>
      </c>
      <c r="I52" s="28" t="s">
        <v>42</v>
      </c>
      <c r="J52" s="28">
        <f t="shared" si="1"/>
        <v>39710.26</v>
      </c>
      <c r="K52" s="28">
        <f>E52-G52</f>
        <v>17959.739999999998</v>
      </c>
      <c r="L52" s="28">
        <f>K52</f>
        <v>17959.739999999998</v>
      </c>
    </row>
    <row r="53" spans="1:12" ht="24.6" customHeight="1" x14ac:dyDescent="0.2">
      <c r="A53" s="23" t="s">
        <v>234</v>
      </c>
      <c r="B53" s="24" t="s">
        <v>179</v>
      </c>
      <c r="C53" s="43" t="s">
        <v>235</v>
      </c>
      <c r="D53" s="44"/>
      <c r="E53" s="25">
        <v>64500</v>
      </c>
      <c r="F53" s="25">
        <v>64500</v>
      </c>
      <c r="G53" s="25">
        <f>G54</f>
        <v>50437.599999999999</v>
      </c>
      <c r="H53" s="25" t="s">
        <v>42</v>
      </c>
      <c r="I53" s="25" t="s">
        <v>42</v>
      </c>
      <c r="J53" s="25">
        <f t="shared" si="1"/>
        <v>50437.599999999999</v>
      </c>
      <c r="K53" s="25">
        <f>K54</f>
        <v>14062.400000000001</v>
      </c>
      <c r="L53" s="25">
        <f>L54</f>
        <v>14062.400000000001</v>
      </c>
    </row>
    <row r="54" spans="1:12" ht="49.15" customHeight="1" x14ac:dyDescent="0.2">
      <c r="A54" s="23" t="s">
        <v>236</v>
      </c>
      <c r="B54" s="24" t="s">
        <v>179</v>
      </c>
      <c r="C54" s="43" t="s">
        <v>237</v>
      </c>
      <c r="D54" s="44"/>
      <c r="E54" s="25">
        <v>64500</v>
      </c>
      <c r="F54" s="25">
        <v>64500</v>
      </c>
      <c r="G54" s="25">
        <f>G55</f>
        <v>50437.599999999999</v>
      </c>
      <c r="H54" s="25" t="s">
        <v>42</v>
      </c>
      <c r="I54" s="25" t="s">
        <v>42</v>
      </c>
      <c r="J54" s="25">
        <f t="shared" si="1"/>
        <v>50437.599999999999</v>
      </c>
      <c r="K54" s="25">
        <f>K55</f>
        <v>14062.400000000001</v>
      </c>
      <c r="L54" s="25">
        <f>L55</f>
        <v>14062.400000000001</v>
      </c>
    </row>
    <row r="55" spans="1:12" ht="49.15" customHeight="1" x14ac:dyDescent="0.2">
      <c r="A55" s="23" t="s">
        <v>236</v>
      </c>
      <c r="B55" s="24" t="s">
        <v>179</v>
      </c>
      <c r="C55" s="43" t="s">
        <v>238</v>
      </c>
      <c r="D55" s="44"/>
      <c r="E55" s="25">
        <v>64500</v>
      </c>
      <c r="F55" s="25">
        <v>64500</v>
      </c>
      <c r="G55" s="25">
        <f>G56</f>
        <v>50437.599999999999</v>
      </c>
      <c r="H55" s="25" t="s">
        <v>42</v>
      </c>
      <c r="I55" s="25" t="s">
        <v>42</v>
      </c>
      <c r="J55" s="25">
        <f t="shared" si="1"/>
        <v>50437.599999999999</v>
      </c>
      <c r="K55" s="25">
        <f>K56</f>
        <v>14062.400000000001</v>
      </c>
      <c r="L55" s="25">
        <f t="shared" ref="L55:L61" si="2">K55</f>
        <v>14062.400000000001</v>
      </c>
    </row>
    <row r="56" spans="1:12" ht="36.950000000000003" customHeight="1" x14ac:dyDescent="0.2">
      <c r="A56" s="26" t="s">
        <v>185</v>
      </c>
      <c r="B56" s="27" t="s">
        <v>179</v>
      </c>
      <c r="C56" s="41" t="s">
        <v>239</v>
      </c>
      <c r="D56" s="42"/>
      <c r="E56" s="28">
        <v>64500</v>
      </c>
      <c r="F56" s="28">
        <v>64500</v>
      </c>
      <c r="G56" s="28">
        <v>50437.599999999999</v>
      </c>
      <c r="H56" s="28" t="s">
        <v>42</v>
      </c>
      <c r="I56" s="28" t="s">
        <v>42</v>
      </c>
      <c r="J56" s="28">
        <f t="shared" si="1"/>
        <v>50437.599999999999</v>
      </c>
      <c r="K56" s="28">
        <f>E56-G56</f>
        <v>14062.400000000001</v>
      </c>
      <c r="L56" s="28">
        <f t="shared" si="2"/>
        <v>14062.400000000001</v>
      </c>
    </row>
    <row r="57" spans="1:12" ht="21.4" customHeight="1" x14ac:dyDescent="0.2">
      <c r="A57" s="23" t="s">
        <v>240</v>
      </c>
      <c r="B57" s="24" t="s">
        <v>179</v>
      </c>
      <c r="C57" s="43" t="s">
        <v>241</v>
      </c>
      <c r="D57" s="44"/>
      <c r="E57" s="25">
        <v>3438100</v>
      </c>
      <c r="F57" s="25">
        <v>3438100</v>
      </c>
      <c r="G57" s="25">
        <f>G58+G61</f>
        <v>2254428.4900000002</v>
      </c>
      <c r="H57" s="25" t="s">
        <v>42</v>
      </c>
      <c r="I57" s="25" t="s">
        <v>42</v>
      </c>
      <c r="J57" s="25">
        <f t="shared" si="1"/>
        <v>2254428.4900000002</v>
      </c>
      <c r="K57" s="25">
        <f>E57-G57</f>
        <v>1183671.5099999998</v>
      </c>
      <c r="L57" s="25">
        <f t="shared" si="2"/>
        <v>1183671.5099999998</v>
      </c>
    </row>
    <row r="58" spans="1:12" ht="21.4" customHeight="1" x14ac:dyDescent="0.2">
      <c r="A58" s="23" t="s">
        <v>242</v>
      </c>
      <c r="B58" s="24" t="s">
        <v>179</v>
      </c>
      <c r="C58" s="43" t="s">
        <v>243</v>
      </c>
      <c r="D58" s="44"/>
      <c r="E58" s="25">
        <v>23200</v>
      </c>
      <c r="F58" s="25">
        <v>23200</v>
      </c>
      <c r="G58" s="25">
        <v>22185</v>
      </c>
      <c r="H58" s="25" t="s">
        <v>42</v>
      </c>
      <c r="I58" s="25" t="s">
        <v>42</v>
      </c>
      <c r="J58" s="25">
        <f t="shared" si="1"/>
        <v>22185</v>
      </c>
      <c r="K58" s="25">
        <f>E58-G58</f>
        <v>1015</v>
      </c>
      <c r="L58" s="25">
        <f t="shared" si="2"/>
        <v>1015</v>
      </c>
    </row>
    <row r="59" spans="1:12" ht="21.4" customHeight="1" x14ac:dyDescent="0.2">
      <c r="A59" s="23" t="s">
        <v>242</v>
      </c>
      <c r="B59" s="24" t="s">
        <v>179</v>
      </c>
      <c r="C59" s="43" t="s">
        <v>244</v>
      </c>
      <c r="D59" s="44"/>
      <c r="E59" s="25">
        <v>23200</v>
      </c>
      <c r="F59" s="25">
        <v>23200</v>
      </c>
      <c r="G59" s="25">
        <v>22185</v>
      </c>
      <c r="H59" s="25" t="s">
        <v>42</v>
      </c>
      <c r="I59" s="25" t="s">
        <v>42</v>
      </c>
      <c r="J59" s="25">
        <f t="shared" si="1"/>
        <v>22185</v>
      </c>
      <c r="K59" s="25">
        <f>K58</f>
        <v>1015</v>
      </c>
      <c r="L59" s="25">
        <f t="shared" si="2"/>
        <v>1015</v>
      </c>
    </row>
    <row r="60" spans="1:12" ht="36.950000000000003" customHeight="1" x14ac:dyDescent="0.2">
      <c r="A60" s="26" t="s">
        <v>185</v>
      </c>
      <c r="B60" s="27" t="s">
        <v>179</v>
      </c>
      <c r="C60" s="41" t="s">
        <v>245</v>
      </c>
      <c r="D60" s="42"/>
      <c r="E60" s="28">
        <v>23200</v>
      </c>
      <c r="F60" s="28">
        <v>23200</v>
      </c>
      <c r="G60" s="28">
        <v>22185</v>
      </c>
      <c r="H60" s="28" t="s">
        <v>42</v>
      </c>
      <c r="I60" s="28" t="s">
        <v>42</v>
      </c>
      <c r="J60" s="28">
        <f t="shared" si="1"/>
        <v>22185</v>
      </c>
      <c r="K60" s="28">
        <f>K59</f>
        <v>1015</v>
      </c>
      <c r="L60" s="28">
        <f t="shared" si="2"/>
        <v>1015</v>
      </c>
    </row>
    <row r="61" spans="1:12" ht="21.4" customHeight="1" x14ac:dyDescent="0.2">
      <c r="A61" s="23" t="s">
        <v>246</v>
      </c>
      <c r="B61" s="24" t="s">
        <v>179</v>
      </c>
      <c r="C61" s="43" t="s">
        <v>247</v>
      </c>
      <c r="D61" s="44"/>
      <c r="E61" s="25">
        <v>3414900</v>
      </c>
      <c r="F61" s="25">
        <v>3414900</v>
      </c>
      <c r="G61" s="25">
        <f>G62</f>
        <v>2232243.4900000002</v>
      </c>
      <c r="H61" s="25" t="s">
        <v>42</v>
      </c>
      <c r="I61" s="25" t="s">
        <v>42</v>
      </c>
      <c r="J61" s="25">
        <f t="shared" si="1"/>
        <v>2232243.4900000002</v>
      </c>
      <c r="K61" s="25">
        <f>E61-G61</f>
        <v>1182656.5099999998</v>
      </c>
      <c r="L61" s="25">
        <f t="shared" si="2"/>
        <v>1182656.5099999998</v>
      </c>
    </row>
    <row r="62" spans="1:12" ht="21.4" customHeight="1" x14ac:dyDescent="0.2">
      <c r="A62" s="23" t="s">
        <v>246</v>
      </c>
      <c r="B62" s="24" t="s">
        <v>179</v>
      </c>
      <c r="C62" s="43" t="s">
        <v>248</v>
      </c>
      <c r="D62" s="44"/>
      <c r="E62" s="25">
        <v>3414900</v>
      </c>
      <c r="F62" s="25">
        <v>3414900</v>
      </c>
      <c r="G62" s="25">
        <f>G63</f>
        <v>2232243.4900000002</v>
      </c>
      <c r="H62" s="25" t="s">
        <v>42</v>
      </c>
      <c r="I62" s="25" t="s">
        <v>42</v>
      </c>
      <c r="J62" s="25">
        <f t="shared" si="1"/>
        <v>2232243.4900000002</v>
      </c>
      <c r="K62" s="25">
        <f>K61</f>
        <v>1182656.5099999998</v>
      </c>
      <c r="L62" s="25">
        <f>L61</f>
        <v>1182656.5099999998</v>
      </c>
    </row>
    <row r="63" spans="1:12" ht="36.950000000000003" customHeight="1" x14ac:dyDescent="0.2">
      <c r="A63" s="26" t="s">
        <v>185</v>
      </c>
      <c r="B63" s="27" t="s">
        <v>179</v>
      </c>
      <c r="C63" s="41" t="s">
        <v>249</v>
      </c>
      <c r="D63" s="42"/>
      <c r="E63" s="28">
        <v>3414900</v>
      </c>
      <c r="F63" s="28">
        <v>3414900</v>
      </c>
      <c r="G63" s="28">
        <v>2232243.4900000002</v>
      </c>
      <c r="H63" s="28" t="s">
        <v>42</v>
      </c>
      <c r="I63" s="28" t="s">
        <v>42</v>
      </c>
      <c r="J63" s="28">
        <f t="shared" si="1"/>
        <v>2232243.4900000002</v>
      </c>
      <c r="K63" s="28">
        <f>L63</f>
        <v>1182656.5099999998</v>
      </c>
      <c r="L63" s="28">
        <f>L62</f>
        <v>1182656.5099999998</v>
      </c>
    </row>
    <row r="64" spans="1:12" ht="21.4" customHeight="1" x14ac:dyDescent="0.2">
      <c r="A64" s="23" t="s">
        <v>250</v>
      </c>
      <c r="B64" s="24" t="s">
        <v>179</v>
      </c>
      <c r="C64" s="43" t="s">
        <v>251</v>
      </c>
      <c r="D64" s="44"/>
      <c r="E64" s="25">
        <v>817600</v>
      </c>
      <c r="F64" s="25">
        <v>817600</v>
      </c>
      <c r="G64" s="25">
        <f>G65+G68</f>
        <v>162943.56</v>
      </c>
      <c r="H64" s="25" t="s">
        <v>42</v>
      </c>
      <c r="I64" s="25" t="s">
        <v>42</v>
      </c>
      <c r="J64" s="25">
        <f t="shared" si="1"/>
        <v>162943.56</v>
      </c>
      <c r="K64" s="25">
        <f>E64-G64</f>
        <v>654656.43999999994</v>
      </c>
      <c r="L64" s="25">
        <f>K64</f>
        <v>654656.43999999994</v>
      </c>
    </row>
    <row r="65" spans="1:12" ht="21.4" customHeight="1" x14ac:dyDescent="0.2">
      <c r="A65" s="23" t="s">
        <v>252</v>
      </c>
      <c r="B65" s="24" t="s">
        <v>179</v>
      </c>
      <c r="C65" s="43" t="s">
        <v>253</v>
      </c>
      <c r="D65" s="44"/>
      <c r="E65" s="25">
        <v>71000</v>
      </c>
      <c r="F65" s="25">
        <v>71000</v>
      </c>
      <c r="G65" s="25">
        <v>71000</v>
      </c>
      <c r="H65" s="25" t="s">
        <v>42</v>
      </c>
      <c r="I65" s="25" t="s">
        <v>42</v>
      </c>
      <c r="J65" s="25">
        <f t="shared" si="1"/>
        <v>71000</v>
      </c>
      <c r="K65" s="25">
        <v>0</v>
      </c>
      <c r="L65" s="25">
        <v>0</v>
      </c>
    </row>
    <row r="66" spans="1:12" ht="21.4" customHeight="1" x14ac:dyDescent="0.2">
      <c r="A66" s="23" t="s">
        <v>252</v>
      </c>
      <c r="B66" s="24" t="s">
        <v>179</v>
      </c>
      <c r="C66" s="43" t="s">
        <v>254</v>
      </c>
      <c r="D66" s="44"/>
      <c r="E66" s="25">
        <v>71000</v>
      </c>
      <c r="F66" s="25">
        <v>71000</v>
      </c>
      <c r="G66" s="25">
        <v>71000</v>
      </c>
      <c r="H66" s="25" t="s">
        <v>42</v>
      </c>
      <c r="I66" s="25" t="s">
        <v>42</v>
      </c>
      <c r="J66" s="25">
        <f t="shared" si="1"/>
        <v>71000</v>
      </c>
      <c r="K66" s="25">
        <v>0</v>
      </c>
      <c r="L66" s="25">
        <v>0</v>
      </c>
    </row>
    <row r="67" spans="1:12" ht="36.950000000000003" customHeight="1" x14ac:dyDescent="0.2">
      <c r="A67" s="26" t="s">
        <v>185</v>
      </c>
      <c r="B67" s="27" t="s">
        <v>179</v>
      </c>
      <c r="C67" s="41" t="s">
        <v>255</v>
      </c>
      <c r="D67" s="42"/>
      <c r="E67" s="28">
        <v>71000</v>
      </c>
      <c r="F67" s="28">
        <v>71000</v>
      </c>
      <c r="G67" s="28">
        <v>71000</v>
      </c>
      <c r="H67" s="28" t="s">
        <v>42</v>
      </c>
      <c r="I67" s="28" t="s">
        <v>42</v>
      </c>
      <c r="J67" s="28">
        <f t="shared" si="1"/>
        <v>71000</v>
      </c>
      <c r="K67" s="28">
        <v>0</v>
      </c>
      <c r="L67" s="28">
        <v>0</v>
      </c>
    </row>
    <row r="68" spans="1:12" ht="21.4" customHeight="1" x14ac:dyDescent="0.2">
      <c r="A68" s="23" t="s">
        <v>256</v>
      </c>
      <c r="B68" s="24" t="s">
        <v>179</v>
      </c>
      <c r="C68" s="43" t="s">
        <v>257</v>
      </c>
      <c r="D68" s="44"/>
      <c r="E68" s="25">
        <v>746600</v>
      </c>
      <c r="F68" s="25">
        <v>746600</v>
      </c>
      <c r="G68" s="25">
        <f>G69+G74+G78</f>
        <v>91943.560000000012</v>
      </c>
      <c r="H68" s="25" t="s">
        <v>42</v>
      </c>
      <c r="I68" s="25" t="s">
        <v>42</v>
      </c>
      <c r="J68" s="25">
        <f t="shared" si="1"/>
        <v>91943.560000000012</v>
      </c>
      <c r="K68" s="25">
        <f>E68-G68</f>
        <v>654656.43999999994</v>
      </c>
      <c r="L68" s="25">
        <f>K68</f>
        <v>654656.43999999994</v>
      </c>
    </row>
    <row r="69" spans="1:12" ht="21.4" customHeight="1" x14ac:dyDescent="0.2">
      <c r="A69" s="23" t="s">
        <v>256</v>
      </c>
      <c r="B69" s="24" t="s">
        <v>179</v>
      </c>
      <c r="C69" s="43" t="s">
        <v>258</v>
      </c>
      <c r="D69" s="44"/>
      <c r="E69" s="25">
        <v>120100</v>
      </c>
      <c r="F69" s="25">
        <v>120100</v>
      </c>
      <c r="G69" s="25">
        <f>G71</f>
        <v>55134.05</v>
      </c>
      <c r="H69" s="25" t="s">
        <v>42</v>
      </c>
      <c r="I69" s="25" t="s">
        <v>42</v>
      </c>
      <c r="J69" s="25">
        <f t="shared" si="1"/>
        <v>55134.05</v>
      </c>
      <c r="K69" s="25">
        <f>E69-G69</f>
        <v>64965.95</v>
      </c>
      <c r="L69" s="25">
        <f>K69</f>
        <v>64965.95</v>
      </c>
    </row>
    <row r="70" spans="1:12" ht="36.950000000000003" customHeight="1" x14ac:dyDescent="0.2">
      <c r="A70" s="26" t="s">
        <v>185</v>
      </c>
      <c r="B70" s="27" t="s">
        <v>179</v>
      </c>
      <c r="C70" s="41" t="s">
        <v>259</v>
      </c>
      <c r="D70" s="42"/>
      <c r="E70" s="28">
        <v>7500</v>
      </c>
      <c r="F70" s="28">
        <v>7500</v>
      </c>
      <c r="G70" s="28" t="s">
        <v>42</v>
      </c>
      <c r="H70" s="28" t="s">
        <v>42</v>
      </c>
      <c r="I70" s="28" t="s">
        <v>42</v>
      </c>
      <c r="J70" s="28" t="str">
        <f t="shared" si="1"/>
        <v>-</v>
      </c>
      <c r="K70" s="28">
        <v>7500</v>
      </c>
      <c r="L70" s="28">
        <v>7500</v>
      </c>
    </row>
    <row r="71" spans="1:12" x14ac:dyDescent="0.2">
      <c r="A71" s="26" t="s">
        <v>197</v>
      </c>
      <c r="B71" s="27" t="s">
        <v>179</v>
      </c>
      <c r="C71" s="41" t="s">
        <v>260</v>
      </c>
      <c r="D71" s="42"/>
      <c r="E71" s="28">
        <v>112600</v>
      </c>
      <c r="F71" s="28">
        <v>112600</v>
      </c>
      <c r="G71" s="28">
        <v>55134.05</v>
      </c>
      <c r="H71" s="28" t="s">
        <v>42</v>
      </c>
      <c r="I71" s="28" t="s">
        <v>42</v>
      </c>
      <c r="J71" s="28">
        <f t="shared" si="1"/>
        <v>55134.05</v>
      </c>
      <c r="K71" s="28">
        <f>E71-G71</f>
        <v>57465.95</v>
      </c>
      <c r="L71" s="28">
        <f>K71</f>
        <v>57465.95</v>
      </c>
    </row>
    <row r="72" spans="1:12" ht="21.4" customHeight="1" x14ac:dyDescent="0.2">
      <c r="A72" s="23" t="s">
        <v>256</v>
      </c>
      <c r="B72" s="24" t="s">
        <v>179</v>
      </c>
      <c r="C72" s="43" t="s">
        <v>261</v>
      </c>
      <c r="D72" s="44"/>
      <c r="E72" s="25">
        <v>520000</v>
      </c>
      <c r="F72" s="25">
        <v>520000</v>
      </c>
      <c r="G72" s="25" t="s">
        <v>42</v>
      </c>
      <c r="H72" s="25" t="s">
        <v>42</v>
      </c>
      <c r="I72" s="25" t="s">
        <v>42</v>
      </c>
      <c r="J72" s="25" t="str">
        <f t="shared" si="1"/>
        <v>-</v>
      </c>
      <c r="K72" s="25">
        <v>520000</v>
      </c>
      <c r="L72" s="25">
        <v>520000</v>
      </c>
    </row>
    <row r="73" spans="1:12" ht="36.950000000000003" customHeight="1" x14ac:dyDescent="0.2">
      <c r="A73" s="26" t="s">
        <v>185</v>
      </c>
      <c r="B73" s="27" t="s">
        <v>179</v>
      </c>
      <c r="C73" s="41" t="s">
        <v>262</v>
      </c>
      <c r="D73" s="42"/>
      <c r="E73" s="28">
        <v>520000</v>
      </c>
      <c r="F73" s="28">
        <v>520000</v>
      </c>
      <c r="G73" s="28" t="s">
        <v>42</v>
      </c>
      <c r="H73" s="28" t="s">
        <v>42</v>
      </c>
      <c r="I73" s="28" t="s">
        <v>42</v>
      </c>
      <c r="J73" s="28" t="str">
        <f t="shared" si="1"/>
        <v>-</v>
      </c>
      <c r="K73" s="28">
        <v>520000</v>
      </c>
      <c r="L73" s="28">
        <v>520000</v>
      </c>
    </row>
    <row r="74" spans="1:12" ht="21.4" customHeight="1" x14ac:dyDescent="0.2">
      <c r="A74" s="23" t="s">
        <v>256</v>
      </c>
      <c r="B74" s="24" t="s">
        <v>179</v>
      </c>
      <c r="C74" s="43" t="s">
        <v>263</v>
      </c>
      <c r="D74" s="44"/>
      <c r="E74" s="25">
        <v>20000</v>
      </c>
      <c r="F74" s="25">
        <v>20000</v>
      </c>
      <c r="G74" s="25">
        <v>10654.6</v>
      </c>
      <c r="H74" s="25" t="s">
        <v>42</v>
      </c>
      <c r="I74" s="25" t="s">
        <v>42</v>
      </c>
      <c r="J74" s="25">
        <f t="shared" si="1"/>
        <v>10654.6</v>
      </c>
      <c r="K74" s="25">
        <f>E74-G74</f>
        <v>9345.4</v>
      </c>
      <c r="L74" s="25">
        <f>K74</f>
        <v>9345.4</v>
      </c>
    </row>
    <row r="75" spans="1:12" ht="36.950000000000003" customHeight="1" x14ac:dyDescent="0.2">
      <c r="A75" s="26" t="s">
        <v>185</v>
      </c>
      <c r="B75" s="27" t="s">
        <v>179</v>
      </c>
      <c r="C75" s="41" t="s">
        <v>264</v>
      </c>
      <c r="D75" s="42"/>
      <c r="E75" s="28">
        <v>20000</v>
      </c>
      <c r="F75" s="28">
        <v>20000</v>
      </c>
      <c r="G75" s="28">
        <v>10654.6</v>
      </c>
      <c r="H75" s="28" t="s">
        <v>42</v>
      </c>
      <c r="I75" s="28" t="s">
        <v>42</v>
      </c>
      <c r="J75" s="28">
        <f t="shared" si="1"/>
        <v>10654.6</v>
      </c>
      <c r="K75" s="28">
        <f>K74</f>
        <v>9345.4</v>
      </c>
      <c r="L75" s="28">
        <f>K75</f>
        <v>9345.4</v>
      </c>
    </row>
    <row r="76" spans="1:12" ht="21.4" customHeight="1" x14ac:dyDescent="0.2">
      <c r="A76" s="23" t="s">
        <v>256</v>
      </c>
      <c r="B76" s="24" t="s">
        <v>179</v>
      </c>
      <c r="C76" s="43" t="s">
        <v>265</v>
      </c>
      <c r="D76" s="44"/>
      <c r="E76" s="25">
        <v>18000</v>
      </c>
      <c r="F76" s="25">
        <v>18000</v>
      </c>
      <c r="G76" s="25" t="s">
        <v>42</v>
      </c>
      <c r="H76" s="25" t="s">
        <v>42</v>
      </c>
      <c r="I76" s="25" t="s">
        <v>42</v>
      </c>
      <c r="J76" s="25" t="str">
        <f t="shared" si="1"/>
        <v>-</v>
      </c>
      <c r="K76" s="25">
        <v>18000</v>
      </c>
      <c r="L76" s="25">
        <v>18000</v>
      </c>
    </row>
    <row r="77" spans="1:12" ht="36.950000000000003" customHeight="1" x14ac:dyDescent="0.2">
      <c r="A77" s="26" t="s">
        <v>185</v>
      </c>
      <c r="B77" s="27" t="s">
        <v>179</v>
      </c>
      <c r="C77" s="41" t="s">
        <v>266</v>
      </c>
      <c r="D77" s="42"/>
      <c r="E77" s="28">
        <v>18000</v>
      </c>
      <c r="F77" s="28">
        <v>18000</v>
      </c>
      <c r="G77" s="28" t="s">
        <v>42</v>
      </c>
      <c r="H77" s="28" t="s">
        <v>42</v>
      </c>
      <c r="I77" s="28" t="s">
        <v>42</v>
      </c>
      <c r="J77" s="28" t="str">
        <f t="shared" si="1"/>
        <v>-</v>
      </c>
      <c r="K77" s="28">
        <v>18000</v>
      </c>
      <c r="L77" s="28">
        <v>18000</v>
      </c>
    </row>
    <row r="78" spans="1:12" ht="21.4" customHeight="1" x14ac:dyDescent="0.2">
      <c r="A78" s="23" t="s">
        <v>256</v>
      </c>
      <c r="B78" s="24" t="s">
        <v>179</v>
      </c>
      <c r="C78" s="43" t="s">
        <v>267</v>
      </c>
      <c r="D78" s="44"/>
      <c r="E78" s="25">
        <v>68500</v>
      </c>
      <c r="F78" s="25">
        <v>68500</v>
      </c>
      <c r="G78" s="25">
        <v>26154.91</v>
      </c>
      <c r="H78" s="25" t="s">
        <v>42</v>
      </c>
      <c r="I78" s="25" t="s">
        <v>42</v>
      </c>
      <c r="J78" s="25">
        <f t="shared" si="1"/>
        <v>26154.91</v>
      </c>
      <c r="K78" s="25">
        <f>E78-G78</f>
        <v>42345.09</v>
      </c>
      <c r="L78" s="25">
        <f>K78</f>
        <v>42345.09</v>
      </c>
    </row>
    <row r="79" spans="1:12" ht="36.950000000000003" customHeight="1" x14ac:dyDescent="0.2">
      <c r="A79" s="26" t="s">
        <v>185</v>
      </c>
      <c r="B79" s="27" t="s">
        <v>179</v>
      </c>
      <c r="C79" s="41" t="s">
        <v>268</v>
      </c>
      <c r="D79" s="42"/>
      <c r="E79" s="28">
        <v>68500</v>
      </c>
      <c r="F79" s="28">
        <v>68500</v>
      </c>
      <c r="G79" s="28">
        <v>26154.91</v>
      </c>
      <c r="H79" s="28" t="s">
        <v>42</v>
      </c>
      <c r="I79" s="28" t="s">
        <v>42</v>
      </c>
      <c r="J79" s="28">
        <f t="shared" ref="J79:J92" si="3">IF(IF(G79="-",0,G79)+IF(H79="-",0,H79)+IF(I79="-",0,I79)=0,"-",IF(G79="-",0,G79)+IF(H79="-",0,H79)+IF(I79="-",0,I79))</f>
        <v>26154.91</v>
      </c>
      <c r="K79" s="28">
        <f>K78</f>
        <v>42345.09</v>
      </c>
      <c r="L79" s="28">
        <f>L78</f>
        <v>42345.09</v>
      </c>
    </row>
    <row r="80" spans="1:12" ht="21.4" customHeight="1" x14ac:dyDescent="0.2">
      <c r="A80" s="23" t="s">
        <v>269</v>
      </c>
      <c r="B80" s="24" t="s">
        <v>179</v>
      </c>
      <c r="C80" s="43" t="s">
        <v>270</v>
      </c>
      <c r="D80" s="44"/>
      <c r="E80" s="25">
        <v>11100</v>
      </c>
      <c r="F80" s="25">
        <v>11100</v>
      </c>
      <c r="G80" s="28">
        <v>11000</v>
      </c>
      <c r="H80" s="25" t="s">
        <v>42</v>
      </c>
      <c r="I80" s="25" t="s">
        <v>42</v>
      </c>
      <c r="J80" s="25">
        <f t="shared" si="3"/>
        <v>11000</v>
      </c>
      <c r="K80" s="25">
        <f>E80-G80</f>
        <v>100</v>
      </c>
      <c r="L80" s="25">
        <v>100</v>
      </c>
    </row>
    <row r="81" spans="1:12" ht="36.950000000000003" customHeight="1" x14ac:dyDescent="0.2">
      <c r="A81" s="23" t="s">
        <v>271</v>
      </c>
      <c r="B81" s="24" t="s">
        <v>179</v>
      </c>
      <c r="C81" s="43" t="s">
        <v>272</v>
      </c>
      <c r="D81" s="44"/>
      <c r="E81" s="25">
        <v>11100</v>
      </c>
      <c r="F81" s="25">
        <v>11100</v>
      </c>
      <c r="G81" s="28">
        <v>11000</v>
      </c>
      <c r="H81" s="25" t="s">
        <v>42</v>
      </c>
      <c r="I81" s="25" t="s">
        <v>42</v>
      </c>
      <c r="J81" s="25">
        <f t="shared" si="3"/>
        <v>11000</v>
      </c>
      <c r="K81" s="25">
        <v>100</v>
      </c>
      <c r="L81" s="25">
        <v>100</v>
      </c>
    </row>
    <row r="82" spans="1:12" ht="36.950000000000003" customHeight="1" x14ac:dyDescent="0.2">
      <c r="A82" s="23" t="s">
        <v>271</v>
      </c>
      <c r="B82" s="24" t="s">
        <v>179</v>
      </c>
      <c r="C82" s="43" t="s">
        <v>273</v>
      </c>
      <c r="D82" s="44"/>
      <c r="E82" s="25">
        <v>11100</v>
      </c>
      <c r="F82" s="25">
        <v>11100</v>
      </c>
      <c r="G82" s="28">
        <v>11000</v>
      </c>
      <c r="H82" s="25" t="s">
        <v>42</v>
      </c>
      <c r="I82" s="25" t="s">
        <v>42</v>
      </c>
      <c r="J82" s="25">
        <f t="shared" si="3"/>
        <v>11000</v>
      </c>
      <c r="K82" s="25">
        <v>100</v>
      </c>
      <c r="L82" s="25">
        <v>100</v>
      </c>
    </row>
    <row r="83" spans="1:12" ht="36.950000000000003" customHeight="1" x14ac:dyDescent="0.2">
      <c r="A83" s="26" t="s">
        <v>185</v>
      </c>
      <c r="B83" s="27" t="s">
        <v>179</v>
      </c>
      <c r="C83" s="41" t="s">
        <v>274</v>
      </c>
      <c r="D83" s="42"/>
      <c r="E83" s="28">
        <v>11100</v>
      </c>
      <c r="F83" s="28">
        <v>11100</v>
      </c>
      <c r="G83" s="28">
        <v>11000</v>
      </c>
      <c r="H83" s="28" t="s">
        <v>42</v>
      </c>
      <c r="I83" s="28" t="s">
        <v>42</v>
      </c>
      <c r="J83" s="28">
        <f t="shared" si="3"/>
        <v>11000</v>
      </c>
      <c r="K83" s="28">
        <v>100</v>
      </c>
      <c r="L83" s="28">
        <v>100</v>
      </c>
    </row>
    <row r="84" spans="1:12" ht="21.4" customHeight="1" x14ac:dyDescent="0.2">
      <c r="A84" s="23" t="s">
        <v>275</v>
      </c>
      <c r="B84" s="24" t="s">
        <v>179</v>
      </c>
      <c r="C84" s="43" t="s">
        <v>276</v>
      </c>
      <c r="D84" s="44"/>
      <c r="E84" s="25">
        <v>3277500</v>
      </c>
      <c r="F84" s="25">
        <v>3277500</v>
      </c>
      <c r="G84" s="40">
        <v>2292891.9900000002</v>
      </c>
      <c r="H84" s="25" t="s">
        <v>42</v>
      </c>
      <c r="I84" s="25" t="s">
        <v>42</v>
      </c>
      <c r="J84" s="25">
        <f t="shared" si="3"/>
        <v>2292891.9900000002</v>
      </c>
      <c r="K84" s="28">
        <f>E84-G84</f>
        <v>984608.00999999978</v>
      </c>
      <c r="L84" s="28">
        <f>F84-G84</f>
        <v>984608.00999999978</v>
      </c>
    </row>
    <row r="85" spans="1:12" ht="21.4" customHeight="1" x14ac:dyDescent="0.2">
      <c r="A85" s="23" t="s">
        <v>277</v>
      </c>
      <c r="B85" s="24" t="s">
        <v>179</v>
      </c>
      <c r="C85" s="43" t="s">
        <v>278</v>
      </c>
      <c r="D85" s="44"/>
      <c r="E85" s="25">
        <v>3277500</v>
      </c>
      <c r="F85" s="25">
        <v>3277500</v>
      </c>
      <c r="G85" s="40">
        <v>2292891.9900000002</v>
      </c>
      <c r="H85" s="25" t="s">
        <v>42</v>
      </c>
      <c r="I85" s="25" t="s">
        <v>42</v>
      </c>
      <c r="J85" s="25">
        <f t="shared" si="3"/>
        <v>2292891.9900000002</v>
      </c>
      <c r="K85" s="28">
        <f>E85-G85</f>
        <v>984608.00999999978</v>
      </c>
      <c r="L85" s="25">
        <f>L84</f>
        <v>984608.00999999978</v>
      </c>
    </row>
    <row r="86" spans="1:12" ht="21.4" customHeight="1" x14ac:dyDescent="0.2">
      <c r="A86" s="23" t="s">
        <v>277</v>
      </c>
      <c r="B86" s="24" t="s">
        <v>179</v>
      </c>
      <c r="C86" s="43" t="s">
        <v>279</v>
      </c>
      <c r="D86" s="44"/>
      <c r="E86" s="25">
        <v>3277500</v>
      </c>
      <c r="F86" s="25">
        <v>3277500</v>
      </c>
      <c r="G86" s="40">
        <v>2292891.9900000002</v>
      </c>
      <c r="H86" s="25" t="s">
        <v>42</v>
      </c>
      <c r="I86" s="25" t="s">
        <v>42</v>
      </c>
      <c r="J86" s="25">
        <f t="shared" si="3"/>
        <v>2292891.9900000002</v>
      </c>
      <c r="K86" s="28">
        <f>E86-G86</f>
        <v>984608.00999999978</v>
      </c>
      <c r="L86" s="25">
        <f>L85</f>
        <v>984608.00999999978</v>
      </c>
    </row>
    <row r="87" spans="1:12" ht="61.5" customHeight="1" x14ac:dyDescent="0.2">
      <c r="A87" s="26" t="s">
        <v>280</v>
      </c>
      <c r="B87" s="27" t="s">
        <v>179</v>
      </c>
      <c r="C87" s="41" t="s">
        <v>281</v>
      </c>
      <c r="D87" s="42"/>
      <c r="E87" s="28">
        <v>3277500</v>
      </c>
      <c r="F87" s="28">
        <v>3277500</v>
      </c>
      <c r="G87" s="40">
        <v>2292891.9900000002</v>
      </c>
      <c r="H87" s="28" t="s">
        <v>42</v>
      </c>
      <c r="I87" s="28" t="s">
        <v>42</v>
      </c>
      <c r="J87" s="28">
        <f t="shared" si="3"/>
        <v>2292891.9900000002</v>
      </c>
      <c r="K87" s="28">
        <f>E87-G87</f>
        <v>984608.00999999978</v>
      </c>
      <c r="L87" s="28">
        <f>K87</f>
        <v>984608.00999999978</v>
      </c>
    </row>
    <row r="88" spans="1:12" ht="21.4" customHeight="1" x14ac:dyDescent="0.2">
      <c r="A88" s="23" t="s">
        <v>282</v>
      </c>
      <c r="B88" s="24" t="s">
        <v>179</v>
      </c>
      <c r="C88" s="43" t="s">
        <v>283</v>
      </c>
      <c r="D88" s="44"/>
      <c r="E88" s="25">
        <v>300000</v>
      </c>
      <c r="F88" s="25">
        <v>300000</v>
      </c>
      <c r="G88" s="25">
        <v>223347.64</v>
      </c>
      <c r="H88" s="25" t="s">
        <v>42</v>
      </c>
      <c r="I88" s="25" t="s">
        <v>42</v>
      </c>
      <c r="J88" s="25">
        <f t="shared" si="3"/>
        <v>223347.64</v>
      </c>
      <c r="K88" s="25">
        <f>E88-G88</f>
        <v>76652.359999999986</v>
      </c>
      <c r="L88" s="25">
        <f>F88-G88</f>
        <v>76652.359999999986</v>
      </c>
    </row>
    <row r="89" spans="1:12" ht="21.4" customHeight="1" x14ac:dyDescent="0.2">
      <c r="A89" s="23" t="s">
        <v>284</v>
      </c>
      <c r="B89" s="24" t="s">
        <v>179</v>
      </c>
      <c r="C89" s="43" t="s">
        <v>285</v>
      </c>
      <c r="D89" s="44"/>
      <c r="E89" s="25">
        <v>300000</v>
      </c>
      <c r="F89" s="25">
        <v>300000</v>
      </c>
      <c r="G89" s="25">
        <v>223347.64</v>
      </c>
      <c r="H89" s="25" t="s">
        <v>42</v>
      </c>
      <c r="I89" s="25" t="s">
        <v>42</v>
      </c>
      <c r="J89" s="25">
        <f t="shared" si="3"/>
        <v>223347.64</v>
      </c>
      <c r="K89" s="25">
        <f t="shared" ref="K89:L91" si="4">K88</f>
        <v>76652.359999999986</v>
      </c>
      <c r="L89" s="25">
        <f t="shared" si="4"/>
        <v>76652.359999999986</v>
      </c>
    </row>
    <row r="90" spans="1:12" ht="21.4" customHeight="1" x14ac:dyDescent="0.2">
      <c r="A90" s="23" t="s">
        <v>284</v>
      </c>
      <c r="B90" s="24" t="s">
        <v>179</v>
      </c>
      <c r="C90" s="43" t="s">
        <v>286</v>
      </c>
      <c r="D90" s="44"/>
      <c r="E90" s="25">
        <v>300000</v>
      </c>
      <c r="F90" s="25">
        <v>300000</v>
      </c>
      <c r="G90" s="25">
        <v>223347.64</v>
      </c>
      <c r="H90" s="25" t="s">
        <v>42</v>
      </c>
      <c r="I90" s="25" t="s">
        <v>42</v>
      </c>
      <c r="J90" s="25">
        <f t="shared" si="3"/>
        <v>223347.64</v>
      </c>
      <c r="K90" s="25">
        <f t="shared" si="4"/>
        <v>76652.359999999986</v>
      </c>
      <c r="L90" s="25">
        <f t="shared" si="4"/>
        <v>76652.359999999986</v>
      </c>
    </row>
    <row r="91" spans="1:12" ht="24.6" customHeight="1" x14ac:dyDescent="0.2">
      <c r="A91" s="26" t="s">
        <v>287</v>
      </c>
      <c r="B91" s="27" t="s">
        <v>179</v>
      </c>
      <c r="C91" s="41" t="s">
        <v>288</v>
      </c>
      <c r="D91" s="42"/>
      <c r="E91" s="28">
        <v>300000</v>
      </c>
      <c r="F91" s="28">
        <v>300000</v>
      </c>
      <c r="G91" s="25">
        <v>223347.64</v>
      </c>
      <c r="H91" s="28" t="s">
        <v>42</v>
      </c>
      <c r="I91" s="28" t="s">
        <v>42</v>
      </c>
      <c r="J91" s="28">
        <f t="shared" si="3"/>
        <v>223347.64</v>
      </c>
      <c r="K91" s="28">
        <f t="shared" si="4"/>
        <v>76652.359999999986</v>
      </c>
      <c r="L91" s="28">
        <f t="shared" si="4"/>
        <v>76652.359999999986</v>
      </c>
    </row>
    <row r="92" spans="1:12" ht="24.6" customHeight="1" x14ac:dyDescent="0.2">
      <c r="A92" s="23" t="s">
        <v>289</v>
      </c>
      <c r="B92" s="24" t="s">
        <v>290</v>
      </c>
      <c r="C92" s="43" t="s">
        <v>43</v>
      </c>
      <c r="D92" s="44"/>
      <c r="E92" s="25" t="s">
        <v>43</v>
      </c>
      <c r="F92" s="25" t="s">
        <v>43</v>
      </c>
      <c r="G92" s="25">
        <v>650405.99</v>
      </c>
      <c r="H92" s="25" t="s">
        <v>42</v>
      </c>
      <c r="I92" s="25" t="s">
        <v>42</v>
      </c>
      <c r="J92" s="25">
        <f t="shared" si="3"/>
        <v>650405.99</v>
      </c>
      <c r="K92" s="25" t="s">
        <v>43</v>
      </c>
      <c r="L92" s="25" t="s">
        <v>43</v>
      </c>
    </row>
  </sheetData>
  <mergeCells count="94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72:D72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84:D84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91:D91"/>
    <mergeCell ref="C92:D92"/>
    <mergeCell ref="C85:D85"/>
    <mergeCell ref="C86:D86"/>
    <mergeCell ref="C87:D87"/>
    <mergeCell ref="C88:D88"/>
    <mergeCell ref="C89:D89"/>
    <mergeCell ref="C90:D90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opLeftCell="A7" workbookViewId="0">
      <selection activeCell="C22" sqref="C22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8" width="17.5703125" customWidth="1"/>
    <col min="9" max="9" width="16.7109375" customWidth="1"/>
  </cols>
  <sheetData>
    <row r="1" spans="1:9" ht="11.1" customHeight="1" x14ac:dyDescent="0.2">
      <c r="A1" s="96" t="s">
        <v>291</v>
      </c>
      <c r="B1" s="96"/>
      <c r="C1" s="96"/>
      <c r="D1" s="96"/>
      <c r="E1" s="96"/>
      <c r="F1" s="96"/>
      <c r="G1" s="96"/>
      <c r="H1" s="96"/>
      <c r="I1" s="96"/>
    </row>
    <row r="2" spans="1:9" ht="13.15" customHeight="1" x14ac:dyDescent="0.25">
      <c r="A2" s="68" t="s">
        <v>292</v>
      </c>
      <c r="B2" s="68"/>
      <c r="C2" s="68"/>
      <c r="D2" s="68"/>
      <c r="E2" s="68"/>
      <c r="F2" s="68"/>
      <c r="G2" s="68"/>
      <c r="H2" s="68"/>
      <c r="I2" s="68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71" t="s">
        <v>24</v>
      </c>
      <c r="B4" s="74" t="s">
        <v>25</v>
      </c>
      <c r="C4" s="62" t="s">
        <v>293</v>
      </c>
      <c r="D4" s="61" t="s">
        <v>27</v>
      </c>
      <c r="E4" s="97" t="s">
        <v>28</v>
      </c>
      <c r="F4" s="98"/>
      <c r="G4" s="98"/>
      <c r="H4" s="99"/>
      <c r="I4" s="45" t="s">
        <v>29</v>
      </c>
    </row>
    <row r="5" spans="1:9" ht="12.75" customHeight="1" x14ac:dyDescent="0.2">
      <c r="A5" s="72"/>
      <c r="B5" s="75"/>
      <c r="C5" s="64"/>
      <c r="D5" s="59"/>
      <c r="E5" s="51" t="s">
        <v>30</v>
      </c>
      <c r="F5" s="51" t="s">
        <v>31</v>
      </c>
      <c r="G5" s="51" t="s">
        <v>32</v>
      </c>
      <c r="H5" s="48" t="s">
        <v>33</v>
      </c>
      <c r="I5" s="46"/>
    </row>
    <row r="6" spans="1:9" ht="12.75" customHeight="1" x14ac:dyDescent="0.2">
      <c r="A6" s="72"/>
      <c r="B6" s="75"/>
      <c r="C6" s="64"/>
      <c r="D6" s="59"/>
      <c r="E6" s="59"/>
      <c r="F6" s="52"/>
      <c r="G6" s="52"/>
      <c r="H6" s="49"/>
      <c r="I6" s="46"/>
    </row>
    <row r="7" spans="1:9" ht="12.75" customHeight="1" x14ac:dyDescent="0.2">
      <c r="A7" s="72"/>
      <c r="B7" s="75"/>
      <c r="C7" s="64"/>
      <c r="D7" s="59"/>
      <c r="E7" s="59"/>
      <c r="F7" s="52"/>
      <c r="G7" s="52"/>
      <c r="H7" s="49"/>
      <c r="I7" s="46"/>
    </row>
    <row r="8" spans="1:9" ht="12.75" customHeight="1" x14ac:dyDescent="0.2">
      <c r="A8" s="72"/>
      <c r="B8" s="75"/>
      <c r="C8" s="64"/>
      <c r="D8" s="59"/>
      <c r="E8" s="59"/>
      <c r="F8" s="52"/>
      <c r="G8" s="52"/>
      <c r="H8" s="49"/>
      <c r="I8" s="46"/>
    </row>
    <row r="9" spans="1:9" ht="12.75" customHeight="1" x14ac:dyDescent="0.2">
      <c r="A9" s="72"/>
      <c r="B9" s="75"/>
      <c r="C9" s="64"/>
      <c r="D9" s="59"/>
      <c r="E9" s="59"/>
      <c r="F9" s="52"/>
      <c r="G9" s="52"/>
      <c r="H9" s="49"/>
      <c r="I9" s="46"/>
    </row>
    <row r="10" spans="1:9" ht="12.75" customHeight="1" x14ac:dyDescent="0.2">
      <c r="A10" s="73"/>
      <c r="B10" s="76"/>
      <c r="C10" s="66"/>
      <c r="D10" s="60"/>
      <c r="E10" s="60"/>
      <c r="F10" s="53"/>
      <c r="G10" s="53"/>
      <c r="H10" s="50"/>
      <c r="I10" s="47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294</v>
      </c>
      <c r="B12" s="24" t="s">
        <v>295</v>
      </c>
      <c r="C12" s="24" t="s">
        <v>43</v>
      </c>
      <c r="D12" s="25">
        <v>527400</v>
      </c>
      <c r="E12" s="25">
        <v>-650405.99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-650405.99</v>
      </c>
      <c r="I12" s="25" t="s">
        <v>42</v>
      </c>
    </row>
    <row r="13" spans="1:9" x14ac:dyDescent="0.2">
      <c r="A13" s="26" t="s">
        <v>296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297</v>
      </c>
      <c r="B14" s="24" t="s">
        <v>298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299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300</v>
      </c>
      <c r="B16" s="24" t="s">
        <v>301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299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302</v>
      </c>
      <c r="B18" s="24" t="s">
        <v>303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304</v>
      </c>
      <c r="B19" s="24" t="s">
        <v>305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306</v>
      </c>
      <c r="B20" s="24" t="s">
        <v>307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308</v>
      </c>
      <c r="B21" s="24" t="s">
        <v>309</v>
      </c>
      <c r="C21" s="24" t="s">
        <v>43</v>
      </c>
      <c r="D21" s="25" t="s">
        <v>43</v>
      </c>
      <c r="E21" s="25">
        <f>E22</f>
        <v>-650405.99000000022</v>
      </c>
      <c r="F21" s="25" t="s">
        <v>42</v>
      </c>
      <c r="G21" s="25" t="s">
        <v>42</v>
      </c>
      <c r="H21" s="25">
        <f t="shared" si="0"/>
        <v>-650405.99000000022</v>
      </c>
      <c r="I21" s="25" t="s">
        <v>43</v>
      </c>
    </row>
    <row r="22" spans="1:9" ht="22.5" x14ac:dyDescent="0.2">
      <c r="A22" s="26" t="s">
        <v>310</v>
      </c>
      <c r="B22" s="27" t="s">
        <v>311</v>
      </c>
      <c r="C22" s="27" t="s">
        <v>43</v>
      </c>
      <c r="D22" s="28">
        <v>527400</v>
      </c>
      <c r="E22" s="28">
        <f>E23+E24</f>
        <v>-650405.99000000022</v>
      </c>
      <c r="F22" s="28" t="s">
        <v>42</v>
      </c>
      <c r="G22" s="28" t="s">
        <v>43</v>
      </c>
      <c r="H22" s="28">
        <f t="shared" si="0"/>
        <v>-650405.99000000022</v>
      </c>
      <c r="I22" s="28" t="s">
        <v>43</v>
      </c>
    </row>
    <row r="23" spans="1:9" ht="33.75" x14ac:dyDescent="0.2">
      <c r="A23" s="26" t="s">
        <v>312</v>
      </c>
      <c r="B23" s="27" t="s">
        <v>313</v>
      </c>
      <c r="C23" s="27" t="s">
        <v>43</v>
      </c>
      <c r="D23" s="28">
        <v>-13179500</v>
      </c>
      <c r="E23" s="28">
        <v>-9083940.5600000005</v>
      </c>
      <c r="F23" s="28" t="s">
        <v>43</v>
      </c>
      <c r="G23" s="28" t="s">
        <v>43</v>
      </c>
      <c r="H23" s="28">
        <f t="shared" si="0"/>
        <v>-9083940.5600000005</v>
      </c>
      <c r="I23" s="28" t="s">
        <v>43</v>
      </c>
    </row>
    <row r="24" spans="1:9" ht="22.5" x14ac:dyDescent="0.2">
      <c r="A24" s="26" t="s">
        <v>314</v>
      </c>
      <c r="B24" s="27" t="s">
        <v>315</v>
      </c>
      <c r="C24" s="27" t="s">
        <v>43</v>
      </c>
      <c r="D24" s="28">
        <v>13706900</v>
      </c>
      <c r="E24" s="28">
        <v>8433534.5700000003</v>
      </c>
      <c r="F24" s="28" t="s">
        <v>42</v>
      </c>
      <c r="G24" s="28" t="s">
        <v>43</v>
      </c>
      <c r="H24" s="28">
        <f t="shared" si="0"/>
        <v>8433534.5700000003</v>
      </c>
      <c r="I24" s="28" t="s">
        <v>43</v>
      </c>
    </row>
    <row r="25" spans="1:9" ht="22.5" x14ac:dyDescent="0.2">
      <c r="A25" s="26" t="s">
        <v>316</v>
      </c>
      <c r="B25" s="27" t="s">
        <v>317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318</v>
      </c>
      <c r="B26" s="27" t="s">
        <v>319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320</v>
      </c>
      <c r="B27" s="27" t="s">
        <v>321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93" t="s">
        <v>342</v>
      </c>
      <c r="B29" s="94"/>
      <c r="D29" s="95" t="s">
        <v>344</v>
      </c>
      <c r="E29" s="94"/>
      <c r="F29" s="94"/>
      <c r="G29" s="94"/>
      <c r="H29" s="94"/>
    </row>
    <row r="30" spans="1:9" ht="32.25" customHeight="1" x14ac:dyDescent="0.2">
      <c r="A30" s="9" t="s">
        <v>343</v>
      </c>
      <c r="B30" s="8"/>
      <c r="C30" s="9"/>
      <c r="D30" s="69"/>
      <c r="E30" s="69"/>
      <c r="F30" s="69"/>
      <c r="G30" s="69"/>
      <c r="H30" s="69"/>
      <c r="I30" s="69"/>
    </row>
    <row r="31" spans="1:9" ht="12.75" customHeight="1" x14ac:dyDescent="0.2">
      <c r="A31" s="9" t="s">
        <v>348</v>
      </c>
      <c r="D31" s="1"/>
      <c r="E31" s="1"/>
      <c r="F31" s="1"/>
      <c r="G31" s="32"/>
      <c r="H31" s="69"/>
      <c r="I31" s="69"/>
    </row>
    <row r="32" spans="1:9" ht="9.9499999999999993" customHeight="1" x14ac:dyDescent="0.2">
      <c r="D32" s="8"/>
      <c r="E32" s="8"/>
      <c r="F32" s="38"/>
      <c r="G32" s="32"/>
      <c r="H32" s="92"/>
      <c r="I32" s="92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7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  <mergeCell ref="A29:B29"/>
    <mergeCell ref="D29:H29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322</v>
      </c>
      <c r="B1" t="s">
        <v>323</v>
      </c>
    </row>
    <row r="2" spans="1:2" x14ac:dyDescent="0.2">
      <c r="A2" t="s">
        <v>324</v>
      </c>
      <c r="B2" t="s">
        <v>325</v>
      </c>
    </row>
    <row r="3" spans="1:2" x14ac:dyDescent="0.2">
      <c r="A3" t="s">
        <v>326</v>
      </c>
      <c r="B3" t="s">
        <v>327</v>
      </c>
    </row>
    <row r="4" spans="1:2" x14ac:dyDescent="0.2">
      <c r="A4" t="s">
        <v>328</v>
      </c>
      <c r="B4" t="s">
        <v>295</v>
      </c>
    </row>
    <row r="5" spans="1:2" x14ac:dyDescent="0.2">
      <c r="A5" t="s">
        <v>329</v>
      </c>
      <c r="B5" t="s">
        <v>323</v>
      </c>
    </row>
    <row r="6" spans="1:2" x14ac:dyDescent="0.2">
      <c r="A6" t="s">
        <v>330</v>
      </c>
      <c r="B6" t="s">
        <v>34</v>
      </c>
    </row>
    <row r="7" spans="1:2" x14ac:dyDescent="0.2">
      <c r="A7" t="s">
        <v>331</v>
      </c>
      <c r="B7" t="s">
        <v>44</v>
      </c>
    </row>
    <row r="8" spans="1:2" x14ac:dyDescent="0.2">
      <c r="A8" t="s">
        <v>332</v>
      </c>
      <c r="B8" t="s">
        <v>8</v>
      </c>
    </row>
    <row r="9" spans="1:2" x14ac:dyDescent="0.2">
      <c r="A9" t="s">
        <v>333</v>
      </c>
      <c r="B9" t="s">
        <v>334</v>
      </c>
    </row>
    <row r="10" spans="1:2" x14ac:dyDescent="0.2">
      <c r="A10" t="s">
        <v>335</v>
      </c>
      <c r="B10" t="s">
        <v>336</v>
      </c>
    </row>
    <row r="11" spans="1:2" x14ac:dyDescent="0.2">
      <c r="A11" t="s">
        <v>337</v>
      </c>
      <c r="B11" t="s">
        <v>44</v>
      </c>
    </row>
    <row r="12" spans="1:2" x14ac:dyDescent="0.2">
      <c r="A12" t="s">
        <v>338</v>
      </c>
      <c r="B12" t="s">
        <v>339</v>
      </c>
    </row>
    <row r="13" spans="1:2" x14ac:dyDescent="0.2">
      <c r="A13" t="s">
        <v>340</v>
      </c>
      <c r="B13" t="s">
        <v>44</v>
      </c>
    </row>
    <row r="14" spans="1:2" x14ac:dyDescent="0.2">
      <c r="A14" t="s">
        <v>341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Admin</cp:lastModifiedBy>
  <cp:lastPrinted>2022-09-01T11:23:58Z</cp:lastPrinted>
  <dcterms:created xsi:type="dcterms:W3CDTF">2022-09-01T08:47:22Z</dcterms:created>
  <dcterms:modified xsi:type="dcterms:W3CDTF">2022-10-03T12:24:28Z</dcterms:modified>
</cp:coreProperties>
</file>