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2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Доходы!$J$71</definedName>
    <definedName name="LAST_CELL" localSheetId="2">Источники!$I$32</definedName>
    <definedName name="LAST_CELL" localSheetId="1">Расходы!$L$90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Доходы!$A$72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G16" i="2" l="1"/>
  <c r="L57" i="2"/>
  <c r="K57" i="2"/>
  <c r="K62" i="2"/>
  <c r="K61" i="2"/>
  <c r="L47" i="2"/>
  <c r="K47" i="2"/>
  <c r="L44" i="2"/>
  <c r="K27" i="2"/>
  <c r="J32" i="1"/>
  <c r="J31" i="1"/>
  <c r="J30" i="1"/>
  <c r="F22" i="1"/>
  <c r="F60" i="1"/>
  <c r="J71" i="1"/>
  <c r="J64" i="1"/>
  <c r="J63" i="1"/>
  <c r="J62" i="1"/>
  <c r="J53" i="1"/>
  <c r="J52" i="1"/>
  <c r="J51" i="1"/>
  <c r="J50" i="1"/>
  <c r="J47" i="1"/>
  <c r="J43" i="1"/>
  <c r="J34" i="1"/>
  <c r="J35" i="1"/>
  <c r="J25" i="1"/>
  <c r="F64" i="2" l="1"/>
  <c r="F13" i="2"/>
  <c r="F15" i="2"/>
  <c r="F16" i="2"/>
  <c r="E68" i="2"/>
  <c r="K68" i="2" s="1"/>
  <c r="L68" i="2" s="1"/>
  <c r="E19" i="2"/>
  <c r="G23" i="2"/>
  <c r="L87" i="2"/>
  <c r="K85" i="2"/>
  <c r="L85" i="2" s="1"/>
  <c r="K84" i="2"/>
  <c r="L84" i="2" s="1"/>
  <c r="K69" i="2"/>
  <c r="L69" i="2" s="1"/>
  <c r="K70" i="2"/>
  <c r="L70" i="2" s="1"/>
  <c r="K64" i="2"/>
  <c r="L64" i="2" s="1"/>
  <c r="K78" i="2"/>
  <c r="L78" i="2" s="1"/>
  <c r="K77" i="2"/>
  <c r="L77" i="2" s="1"/>
  <c r="K52" i="2"/>
  <c r="L52" i="2" s="1"/>
  <c r="G50" i="2"/>
  <c r="G49" i="2" s="1"/>
  <c r="G48" i="2" s="1"/>
  <c r="K37" i="2"/>
  <c r="K44" i="2"/>
  <c r="K45" i="2"/>
  <c r="L42" i="2"/>
  <c r="K42" i="2"/>
  <c r="L29" i="2"/>
  <c r="L31" i="2"/>
  <c r="K31" i="2"/>
  <c r="J33" i="2"/>
  <c r="J32" i="2"/>
  <c r="J31" i="2"/>
  <c r="K26" i="2" l="1"/>
  <c r="L26" i="2" s="1"/>
  <c r="K22" i="2"/>
  <c r="L22" i="2" s="1"/>
  <c r="G19" i="2"/>
  <c r="G15" i="2" s="1"/>
  <c r="G13" i="2" s="1"/>
  <c r="K17" i="2"/>
  <c r="L17" i="2" s="1"/>
  <c r="L18" i="2" s="1"/>
  <c r="K18" i="2" l="1"/>
  <c r="K16" i="2"/>
  <c r="F65" i="1" l="1"/>
  <c r="F61" i="1" s="1"/>
  <c r="F44" i="1"/>
  <c r="J44" i="1" s="1"/>
  <c r="F40" i="1"/>
  <c r="J40" i="1" s="1"/>
  <c r="F35" i="1"/>
  <c r="F34" i="1" s="1"/>
  <c r="F25" i="1"/>
  <c r="F24" i="1" s="1"/>
  <c r="J24" i="1" s="1"/>
  <c r="F43" i="1" l="1"/>
  <c r="I43" i="1" s="1"/>
  <c r="I40" i="1"/>
  <c r="I65" i="1"/>
  <c r="I44" i="1"/>
  <c r="F39" i="1"/>
  <c r="J65" i="1"/>
  <c r="I35" i="1"/>
  <c r="I34" i="1"/>
  <c r="J60" i="1"/>
  <c r="I60" i="1"/>
  <c r="I61" i="1"/>
  <c r="J61" i="1"/>
  <c r="F23" i="1"/>
  <c r="I24" i="1"/>
  <c r="F38" i="1" l="1"/>
  <c r="F33" i="1" s="1"/>
  <c r="I39" i="1"/>
  <c r="J23" i="1"/>
  <c r="J39" i="1"/>
  <c r="I23" i="1"/>
  <c r="E22" i="3"/>
  <c r="L15" i="2"/>
  <c r="K15" i="2"/>
  <c r="L13" i="2"/>
  <c r="L19" i="2"/>
  <c r="K19" i="2"/>
  <c r="J33" i="1" l="1"/>
  <c r="I33" i="1"/>
  <c r="I38" i="1"/>
  <c r="J38" i="1"/>
  <c r="J22" i="1"/>
  <c r="I22" i="1"/>
  <c r="F20" i="1"/>
  <c r="I20" i="1" s="1"/>
  <c r="K13" i="2"/>
  <c r="L25" i="2"/>
  <c r="K25" i="2"/>
  <c r="L23" i="2"/>
  <c r="K23" i="2"/>
  <c r="K29" i="2"/>
  <c r="K83" i="2"/>
  <c r="L83" i="2" s="1"/>
  <c r="K90" i="2"/>
  <c r="K89" i="2"/>
  <c r="K88" i="2"/>
  <c r="K87" i="2"/>
  <c r="K48" i="2"/>
  <c r="K51" i="2"/>
  <c r="L51" i="2" s="1"/>
  <c r="L20" i="2"/>
  <c r="K20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J13" i="2"/>
  <c r="J15" i="2"/>
  <c r="J16" i="2"/>
  <c r="L16" i="2" s="1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</calcChain>
</file>

<file path=xl/sharedStrings.xml><?xml version="1.0" encoding="utf-8"?>
<sst xmlns="http://schemas.openxmlformats.org/spreadsheetml/2006/main" count="938" uniqueCount="327">
  <si>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</si>
  <si>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</si>
  <si>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</si>
  <si>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</si>
  <si>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</si>
  <si>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</si>
  <si>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</si>
  <si>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</si>
  <si>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01.02.2022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</si>
  <si>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</si>
  <si>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</si>
  <si>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</si>
  <si>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</si>
  <si>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</si>
  <si>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</si>
  <si>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</si>
  <si>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</si>
  <si>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</si>
  <si>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</si>
  <si>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</si>
  <si>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</si>
  <si>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</si>
  <si>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</si>
  <si>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</si>
  <si>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</si>
  <si>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</si>
  <si>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</si>
  <si>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</si>
  <si>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</si>
  <si>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</si>
  <si>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</si>
  <si>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</si>
  <si>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</si>
  <si>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</si>
  <si>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</si>
  <si>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</si>
  <si>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</si>
  <si>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</si>
  <si>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</si>
  <si>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</si>
  <si>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</si>
  <si>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</si>
  <si>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</si>
  <si>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</si>
  <si>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</si>
  <si>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</si>
  <si>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</si>
  <si>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</si>
  <si>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</si>
  <si>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</si>
  <si>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</si>
  <si>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</si>
  <si>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</si>
  <si>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</si>
  <si>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</si>
  <si>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</si>
  <si>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</si>
  <si>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</si>
  <si>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</si>
  <si>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</si>
  <si>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</si>
  <si>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</si>
  <si>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</si>
  <si>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</si>
  <si>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</si>
  <si>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</si>
  <si>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</si>
  <si>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</si>
  <si>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</si>
  <si>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</si>
  <si>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</si>
  <si>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</si>
  <si>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</si>
  <si>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</si>
  <si>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</si>
  <si>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</si>
  <si>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</si>
  <si>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</si>
  <si>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</si>
  <si>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</si>
  <si>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</si>
  <si>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</si>
  <si>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</si>
  <si>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</si>
  <si>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</si>
  <si>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</si>
  <si>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</si>
  <si>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</si>
  <si>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</si>
  <si>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</si>
  <si>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</si>
  <si>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</si>
  <si>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</si>
  <si>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</si>
  <si>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</si>
  <si>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</si>
  <si>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</si>
  <si>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</si>
  <si>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</si>
  <si>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</si>
  <si>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</si>
  <si>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</si>
  <si>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</si>
  <si>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</si>
  <si>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</si>
  <si>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</si>
  <si>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</si>
  <si>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</si>
  <si>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</si>
  <si>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</si>
  <si>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</si>
  <si>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</si>
  <si>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</si>
  <si>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</si>
  <si>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</si>
  <si>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</si>
  <si>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</si>
  <si>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</si>
  <si>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</si>
  <si>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</si>
  <si>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</si>
  <si>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</si>
  <si>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</si>
  <si>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</si>
  <si>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</si>
  <si>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</si>
  <si>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</si>
  <si>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</si>
  <si>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</si>
  <si>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</si>
  <si>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</si>
  <si>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</si>
  <si>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</si>
  <si>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</si>
  <si>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</si>
  <si>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</si>
  <si>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</si>
  <si>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</si>
  <si>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</si>
  <si>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</si>
  <si>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</si>
  <si>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</si>
  <si>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</si>
  <si>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</si>
  <si>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</si>
  <si>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</si>
  <si>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</si>
  <si>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</si>
  <si>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</si>
  <si>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</si>
  <si>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</si>
  <si>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</si>
  <si>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</si>
  <si>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</si>
  <si>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</si>
  <si>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</si>
  <si>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</si>
  <si>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</si>
  <si>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</si>
  <si>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</si>
  <si>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</si>
  <si>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</si>
  <si>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</si>
  <si>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</si>
  <si>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</si>
  <si>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</si>
  <si>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</si>
  <si>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</si>
  <si>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</si>
  <si>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</si>
  <si>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</si>
  <si>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</si>
  <si>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</si>
  <si>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</si>
  <si>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</si>
  <si>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</si>
  <si>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951 0113 0810025240 000</t>
  </si>
  <si>
    <t>951 0113 0810025240 244</t>
  </si>
  <si>
    <t>951 0113 0820099990 000</t>
  </si>
  <si>
    <t>951 0113 0820099990 244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</si>
  <si>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</si>
  <si>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</si>
  <si>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</si>
  <si>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</si>
  <si>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</si>
  <si>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</si>
  <si>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</si>
  <si>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</si>
  <si>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</si>
  <si>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</si>
  <si>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</si>
  <si>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</si>
  <si>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</si>
  <si>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</si>
  <si>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</si>
  <si>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</si>
  <si>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</si>
  <si>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</si>
  <si>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</si>
  <si>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</si>
  <si>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</si>
  <si>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</si>
  <si>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</si>
  <si>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</si>
  <si>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</si>
  <si>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</si>
  <si>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</si>
  <si>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</si>
  <si>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</si>
  <si>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</si>
  <si>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</si>
  <si>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</si>
  <si>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</si>
  <si>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</si>
  <si>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</si>
  <si>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</si>
  <si>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</si>
  <si>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</si>
  <si>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</si>
  <si>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</si>
  <si>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</si>
  <si>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</si>
  <si>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</si>
  <si>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</si>
  <si>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</si>
  <si>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</si>
  <si>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</si>
  <si>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</si>
  <si>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</si>
  <si>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</si>
  <si>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</si>
  <si>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</si>
  <si>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</si>
  <si>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</si>
  <si>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</si>
  <si>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</si>
  <si>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</si>
  <si>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</si>
  <si>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</si>
  <si>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</si>
  <si>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</si>
  <si>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</si>
  <si>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</si>
  <si>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</si>
  <si>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</si>
  <si>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</si>
  <si>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</si>
  <si>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</si>
  <si>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</si>
  <si>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</si>
  <si>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</si>
  <si>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</si>
  <si>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</si>
  <si>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</si>
  <si>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</si>
  <si>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</si>
  <si>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</si>
  <si>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</si>
  <si>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</si>
  <si>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</si>
  <si>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</si>
  <si>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</si>
  <si>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</si>
  <si>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</si>
  <si>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</si>
  <si>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</si>
  <si>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</si>
  <si>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</si>
  <si>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</si>
  <si>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</si>
  <si>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</si>
  <si>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</si>
  <si>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</si>
  <si>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</si>
  <si>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</si>
  <si>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</si>
  <si>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</si>
  <si>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</si>
  <si>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</si>
  <si>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</si>
  <si>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</si>
  <si>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</si>
  <si>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</si>
  <si>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</si>
  <si>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</si>
  <si>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</si>
  <si>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</si>
  <si>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</si>
  <si>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</si>
  <si>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</si>
  <si>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</si>
  <si>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</si>
  <si>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</si>
  <si>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</si>
  <si>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</si>
  <si>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</si>
  <si>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</si>
  <si>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</si>
  <si>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</si>
  <si>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</si>
  <si>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</si>
  <si>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</si>
  <si>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</si>
  <si>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</si>
  <si>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</si>
  <si>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Главный специалист</t>
  </si>
  <si>
    <t>Н.Н.Зеленькова</t>
  </si>
  <si>
    <t>Руководитель финансово-экономической службы</t>
  </si>
  <si>
    <t>О.Н.Григорьева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</si>
  <si>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</si>
  <si>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</si>
  <si>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</si>
  <si>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</si>
  <si>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</si>
  <si>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</si>
  <si>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</si>
  <si>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</si>
  <si>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</si>
  <si>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</si>
  <si>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</si>
  <si>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951 0106 0000000000 000</t>
  </si>
  <si>
    <t>951 0106 1220085120 000</t>
  </si>
  <si>
    <t>951 0106 1220085120 540</t>
  </si>
  <si>
    <t>22267,16</t>
  </si>
  <si>
    <t>25942,16</t>
  </si>
  <si>
    <t>"1"   апреля  2022  г.</t>
  </si>
  <si>
    <t>на 01 апреля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</si>
</sst>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4" fontId="8" fillId="0" borderId="30" xfId="0" applyNumberFormat="1" applyFont="1" applyBorder="1" applyAlignment="1" applyProtection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2"/>
  <sheetViews>
    <sheetView showGridLines="0" workbookViewId="0">
      <selection activeCell="H13" sqref="H13:H18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42" t="s">
        <v>0</v>
      </c>
      <c r="B1" s="42"/>
      <c r="C1" s="42"/>
      <c r="D1" s="42"/>
      <c r="E1" s="42"/>
      <c r="F1" s="42"/>
      <c r="G1" s="42"/>
      <c r="H1" s="42"/>
      <c r="I1" s="1"/>
      <c r="J1" s="1"/>
    </row>
    <row r="2" spans="1:10" ht="16.899999999999999" customHeight="1" x14ac:dyDescent="0.25">
      <c r="A2" s="42" t="s">
        <v>1</v>
      </c>
      <c r="B2" s="42"/>
      <c r="C2" s="42"/>
      <c r="D2" s="42"/>
      <c r="E2" s="42"/>
      <c r="F2" s="42"/>
      <c r="G2" s="42"/>
      <c r="H2" s="42"/>
      <c r="I2" s="2"/>
      <c r="J2" s="3"/>
    </row>
    <row r="3" spans="1:10" ht="16.899999999999999" customHeight="1" x14ac:dyDescent="0.25">
      <c r="A3" s="42" t="s">
        <v>2</v>
      </c>
      <c r="B3" s="42"/>
      <c r="C3" s="42"/>
      <c r="D3" s="42"/>
      <c r="E3" s="42"/>
      <c r="F3" s="42"/>
      <c r="G3" s="42"/>
      <c r="H3" s="42"/>
      <c r="I3" s="4"/>
      <c r="J3" s="5" t="s">
        <v>3</v>
      </c>
    </row>
    <row r="4" spans="1:10" ht="16.899999999999999" customHeight="1" x14ac:dyDescent="0.25">
      <c r="A4" s="42" t="s">
        <v>4</v>
      </c>
      <c r="B4" s="42"/>
      <c r="C4" s="42"/>
      <c r="D4" s="42"/>
      <c r="E4" s="42"/>
      <c r="F4" s="42"/>
      <c r="G4" s="42"/>
      <c r="H4" s="42"/>
      <c r="I4" s="6" t="s">
        <v>5</v>
      </c>
      <c r="J4" s="7" t="s">
        <v>6</v>
      </c>
    </row>
    <row r="5" spans="1:10" x14ac:dyDescent="0.2">
      <c r="A5" s="43" t="s">
        <v>326</v>
      </c>
      <c r="B5" s="43"/>
      <c r="C5" s="43"/>
      <c r="D5" s="43"/>
      <c r="E5" s="43"/>
      <c r="F5" s="43"/>
      <c r="G5" s="43"/>
      <c r="H5" s="43"/>
      <c r="I5" s="9" t="s">
        <v>7</v>
      </c>
      <c r="J5" s="10">
        <v>44652</v>
      </c>
    </row>
    <row r="6" spans="1:10" ht="36.950000000000003" customHeight="1" x14ac:dyDescent="0.2">
      <c r="A6" s="50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36.950000000000003" customHeight="1" x14ac:dyDescent="0.2">
      <c r="A7" s="50"/>
      <c r="B7" s="51" t="s">
        <v>17</v>
      </c>
      <c r="C7" s="52"/>
      <c r="D7" s="52"/>
      <c r="E7" s="52"/>
      <c r="F7" s="52"/>
      <c r="G7" s="52"/>
      <c r="H7" s="52"/>
      <c r="I7" s="9" t="s">
        <v>11</v>
      </c>
      <c r="J7" s="12" t="s">
        <v>22</v>
      </c>
    </row>
    <row r="8" spans="1:10" x14ac:dyDescent="0.2">
      <c r="A8" s="9" t="s">
        <v>12</v>
      </c>
      <c r="B8" s="63" t="s">
        <v>18</v>
      </c>
      <c r="C8" s="63"/>
      <c r="D8" s="63"/>
      <c r="E8" s="63"/>
      <c r="F8" s="63"/>
      <c r="G8" s="63"/>
      <c r="H8" s="63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42" t="s">
        <v>16</v>
      </c>
      <c r="B11" s="42"/>
      <c r="C11" s="42"/>
      <c r="D11" s="42"/>
      <c r="E11" s="42"/>
      <c r="F11" s="42"/>
      <c r="G11" s="42"/>
      <c r="H11" s="42"/>
      <c r="I11" s="42"/>
      <c r="J11" s="16"/>
    </row>
    <row r="12" spans="1:10" ht="13.5" customHeight="1" x14ac:dyDescent="0.2">
      <c r="A12" s="44" t="s">
        <v>24</v>
      </c>
      <c r="B12" s="47" t="s">
        <v>25</v>
      </c>
      <c r="C12" s="57" t="s">
        <v>26</v>
      </c>
      <c r="D12" s="58"/>
      <c r="E12" s="56" t="s">
        <v>27</v>
      </c>
      <c r="F12" s="74" t="s">
        <v>28</v>
      </c>
      <c r="G12" s="75"/>
      <c r="H12" s="75"/>
      <c r="I12" s="76"/>
      <c r="J12" s="66" t="s">
        <v>29</v>
      </c>
    </row>
    <row r="13" spans="1:10" ht="9.9499999999999993" customHeight="1" x14ac:dyDescent="0.2">
      <c r="A13" s="45"/>
      <c r="B13" s="48"/>
      <c r="C13" s="59"/>
      <c r="D13" s="60"/>
      <c r="E13" s="54"/>
      <c r="F13" s="53" t="s">
        <v>30</v>
      </c>
      <c r="G13" s="53" t="s">
        <v>31</v>
      </c>
      <c r="H13" s="53" t="s">
        <v>32</v>
      </c>
      <c r="I13" s="69" t="s">
        <v>33</v>
      </c>
      <c r="J13" s="67"/>
    </row>
    <row r="14" spans="1:10" ht="9.9499999999999993" customHeight="1" x14ac:dyDescent="0.2">
      <c r="A14" s="45"/>
      <c r="B14" s="48"/>
      <c r="C14" s="59"/>
      <c r="D14" s="60"/>
      <c r="E14" s="54"/>
      <c r="F14" s="54"/>
      <c r="G14" s="72"/>
      <c r="H14" s="72"/>
      <c r="I14" s="70"/>
      <c r="J14" s="67"/>
    </row>
    <row r="15" spans="1:10" ht="9.9499999999999993" customHeight="1" x14ac:dyDescent="0.2">
      <c r="A15" s="45"/>
      <c r="B15" s="48"/>
      <c r="C15" s="59"/>
      <c r="D15" s="60"/>
      <c r="E15" s="54"/>
      <c r="F15" s="54"/>
      <c r="G15" s="72"/>
      <c r="H15" s="72"/>
      <c r="I15" s="70"/>
      <c r="J15" s="67"/>
    </row>
    <row r="16" spans="1:10" ht="9.9499999999999993" customHeight="1" x14ac:dyDescent="0.2">
      <c r="A16" s="45"/>
      <c r="B16" s="48"/>
      <c r="C16" s="59"/>
      <c r="D16" s="60"/>
      <c r="E16" s="54"/>
      <c r="F16" s="54"/>
      <c r="G16" s="72"/>
      <c r="H16" s="72"/>
      <c r="I16" s="70"/>
      <c r="J16" s="67"/>
    </row>
    <row r="17" spans="1:10" ht="9.9499999999999993" customHeight="1" x14ac:dyDescent="0.2">
      <c r="A17" s="45"/>
      <c r="B17" s="48"/>
      <c r="C17" s="59"/>
      <c r="D17" s="60"/>
      <c r="E17" s="54"/>
      <c r="F17" s="54"/>
      <c r="G17" s="72"/>
      <c r="H17" s="72"/>
      <c r="I17" s="70"/>
      <c r="J17" s="67"/>
    </row>
    <row r="18" spans="1:10" ht="19.5" customHeight="1" x14ac:dyDescent="0.2">
      <c r="A18" s="46"/>
      <c r="B18" s="49"/>
      <c r="C18" s="61"/>
      <c r="D18" s="62"/>
      <c r="E18" s="55"/>
      <c r="F18" s="55"/>
      <c r="G18" s="73"/>
      <c r="H18" s="73"/>
      <c r="I18" s="71"/>
      <c r="J18" s="68"/>
    </row>
    <row r="19" spans="1:10" ht="14.25" customHeight="1" x14ac:dyDescent="0.2">
      <c r="A19" s="17">
        <v>1</v>
      </c>
      <c r="B19" s="18">
        <v>2</v>
      </c>
      <c r="C19" s="77">
        <v>3</v>
      </c>
      <c r="D19" s="7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79" t="s">
        <v>43</v>
      </c>
      <c r="D20" s="80"/>
      <c r="E20" s="25">
        <v>11040700</v>
      </c>
      <c r="F20" s="25">
        <f>F22+F60</f>
        <v>2752649.26</v>
      </c>
      <c r="G20" s="25" t="s">
        <v>42</v>
      </c>
      <c r="H20" s="25" t="s">
        <v>42</v>
      </c>
      <c r="I20" s="25">
        <f>F20</f>
        <v>2752649.26</v>
      </c>
      <c r="J20" s="25"/>
    </row>
    <row r="21" spans="1:10" x14ac:dyDescent="0.2">
      <c r="A21" s="26" t="s">
        <v>45</v>
      </c>
      <c r="B21" s="27"/>
      <c r="C21" s="64"/>
      <c r="D21" s="65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64" t="s">
        <v>47</v>
      </c>
      <c r="D22" s="65"/>
      <c r="E22" s="28">
        <v>3887000</v>
      </c>
      <c r="F22" s="28">
        <f>F23+F33+F30+F47+F50</f>
        <v>520746.59</v>
      </c>
      <c r="G22" s="28" t="s">
        <v>42</v>
      </c>
      <c r="H22" s="28" t="s">
        <v>42</v>
      </c>
      <c r="I22" s="28">
        <f>F22</f>
        <v>520746.59</v>
      </c>
      <c r="J22" s="28">
        <f>E22-F22</f>
        <v>3366253.41</v>
      </c>
    </row>
    <row r="23" spans="1:10" x14ac:dyDescent="0.2">
      <c r="A23" s="26" t="s">
        <v>48</v>
      </c>
      <c r="B23" s="27" t="s">
        <v>41</v>
      </c>
      <c r="C23" s="64" t="s">
        <v>49</v>
      </c>
      <c r="D23" s="65"/>
      <c r="E23" s="28">
        <v>581600</v>
      </c>
      <c r="F23" s="28">
        <f>F24</f>
        <v>89252.180000000008</v>
      </c>
      <c r="G23" s="28" t="s">
        <v>42</v>
      </c>
      <c r="H23" s="28" t="s">
        <v>42</v>
      </c>
      <c r="I23" s="28">
        <f>F23</f>
        <v>89252.180000000008</v>
      </c>
      <c r="J23" s="28">
        <f>E23-F23</f>
        <v>492347.82</v>
      </c>
    </row>
    <row r="24" spans="1:10" x14ac:dyDescent="0.2">
      <c r="A24" s="26" t="s">
        <v>50</v>
      </c>
      <c r="B24" s="27" t="s">
        <v>41</v>
      </c>
      <c r="C24" s="64" t="s">
        <v>51</v>
      </c>
      <c r="D24" s="65"/>
      <c r="E24" s="28">
        <v>581600</v>
      </c>
      <c r="F24" s="28">
        <f>F25+F28</f>
        <v>89252.180000000008</v>
      </c>
      <c r="G24" s="28" t="s">
        <v>42</v>
      </c>
      <c r="H24" s="28" t="s">
        <v>42</v>
      </c>
      <c r="I24" s="28">
        <f>F24</f>
        <v>89252.180000000008</v>
      </c>
      <c r="J24" s="28">
        <f>FIO-F24</f>
        <v>492347.82</v>
      </c>
    </row>
    <row r="25" spans="1:10" ht="86.1" customHeight="1" x14ac:dyDescent="0.2">
      <c r="A25" s="29" t="s">
        <v>52</v>
      </c>
      <c r="B25" s="27" t="s">
        <v>41</v>
      </c>
      <c r="C25" s="64" t="s">
        <v>53</v>
      </c>
      <c r="D25" s="65"/>
      <c r="E25" s="28">
        <v>581600</v>
      </c>
      <c r="F25" s="28">
        <f>F26+F27</f>
        <v>89252.160000000003</v>
      </c>
      <c r="G25" s="28" t="s">
        <v>42</v>
      </c>
      <c r="H25" s="28" t="s">
        <v>42</v>
      </c>
      <c r="I25" s="28">
        <v>89252.160000000003</v>
      </c>
      <c r="J25" s="28">
        <f>E25-F25</f>
        <v>492347.83999999997</v>
      </c>
    </row>
    <row r="26" spans="1:10" ht="97.5" customHeight="1" x14ac:dyDescent="0.2">
      <c r="A26" s="29" t="s">
        <v>54</v>
      </c>
      <c r="B26" s="27" t="s">
        <v>41</v>
      </c>
      <c r="C26" s="64" t="s">
        <v>55</v>
      </c>
      <c r="D26" s="65"/>
      <c r="E26" s="28" t="s">
        <v>42</v>
      </c>
      <c r="F26" s="28">
        <v>89247.56</v>
      </c>
      <c r="G26" s="28" t="s">
        <v>42</v>
      </c>
      <c r="H26" s="28" t="s">
        <v>42</v>
      </c>
      <c r="I26" s="28">
        <v>89247.56</v>
      </c>
      <c r="J26" s="28" t="s">
        <v>42</v>
      </c>
    </row>
    <row r="27" spans="1:10" ht="98.45" customHeight="1" x14ac:dyDescent="0.2">
      <c r="A27" s="29" t="s">
        <v>309</v>
      </c>
      <c r="B27" s="27" t="s">
        <v>41</v>
      </c>
      <c r="C27" s="64" t="s">
        <v>310</v>
      </c>
      <c r="D27" s="65"/>
      <c r="E27" s="28" t="s">
        <v>42</v>
      </c>
      <c r="F27" s="28">
        <v>4.5999999999999996</v>
      </c>
      <c r="G27" s="28" t="s">
        <v>42</v>
      </c>
      <c r="H27" s="28" t="s">
        <v>42</v>
      </c>
      <c r="I27" s="28">
        <v>4.5999999999999996</v>
      </c>
      <c r="J27" s="28" t="s">
        <v>42</v>
      </c>
    </row>
    <row r="28" spans="1:10" ht="61.5" customHeight="1" x14ac:dyDescent="0.2">
      <c r="A28" s="26" t="s">
        <v>311</v>
      </c>
      <c r="B28" s="27" t="s">
        <v>41</v>
      </c>
      <c r="C28" s="64" t="s">
        <v>312</v>
      </c>
      <c r="D28" s="65"/>
      <c r="E28" s="28" t="s">
        <v>42</v>
      </c>
      <c r="F28" s="28">
        <v>0.02</v>
      </c>
      <c r="G28" s="28" t="s">
        <v>42</v>
      </c>
      <c r="H28" s="28" t="s">
        <v>42</v>
      </c>
      <c r="I28" s="28">
        <v>0.02</v>
      </c>
      <c r="J28" s="28" t="s">
        <v>42</v>
      </c>
    </row>
    <row r="29" spans="1:10" ht="98.45" hidden="1" customHeight="1" x14ac:dyDescent="0.2">
      <c r="A29" s="29" t="s">
        <v>309</v>
      </c>
      <c r="B29" s="27" t="s">
        <v>41</v>
      </c>
      <c r="C29" s="64" t="s">
        <v>310</v>
      </c>
      <c r="D29" s="65"/>
      <c r="E29" s="28" t="s">
        <v>42</v>
      </c>
      <c r="F29" s="28">
        <v>0.15</v>
      </c>
      <c r="G29" s="28" t="s">
        <v>42</v>
      </c>
      <c r="H29" s="28" t="s">
        <v>42</v>
      </c>
      <c r="I29" s="28">
        <v>0.15</v>
      </c>
      <c r="J29" s="28" t="s">
        <v>42</v>
      </c>
    </row>
    <row r="30" spans="1:10" x14ac:dyDescent="0.2">
      <c r="A30" s="26" t="s">
        <v>56</v>
      </c>
      <c r="B30" s="27" t="s">
        <v>41</v>
      </c>
      <c r="C30" s="64" t="s">
        <v>57</v>
      </c>
      <c r="D30" s="65"/>
      <c r="E30" s="28">
        <v>680000</v>
      </c>
      <c r="F30" s="28">
        <v>185652</v>
      </c>
      <c r="G30" s="28" t="s">
        <v>42</v>
      </c>
      <c r="H30" s="28" t="s">
        <v>42</v>
      </c>
      <c r="I30" s="28">
        <v>185652</v>
      </c>
      <c r="J30" s="28">
        <f>E30-F30</f>
        <v>494348</v>
      </c>
    </row>
    <row r="31" spans="1:10" x14ac:dyDescent="0.2">
      <c r="A31" s="26" t="s">
        <v>58</v>
      </c>
      <c r="B31" s="27" t="s">
        <v>41</v>
      </c>
      <c r="C31" s="64" t="s">
        <v>59</v>
      </c>
      <c r="D31" s="65"/>
      <c r="E31" s="28">
        <v>680000</v>
      </c>
      <c r="F31" s="28">
        <v>185652</v>
      </c>
      <c r="G31" s="28" t="s">
        <v>42</v>
      </c>
      <c r="H31" s="28" t="s">
        <v>42</v>
      </c>
      <c r="I31" s="28">
        <v>185652</v>
      </c>
      <c r="J31" s="28">
        <f>E31-F31</f>
        <v>494348</v>
      </c>
    </row>
    <row r="32" spans="1:10" x14ac:dyDescent="0.2">
      <c r="A32" s="26" t="s">
        <v>58</v>
      </c>
      <c r="B32" s="27" t="s">
        <v>41</v>
      </c>
      <c r="C32" s="64" t="s">
        <v>60</v>
      </c>
      <c r="D32" s="65"/>
      <c r="E32" s="28">
        <v>680000</v>
      </c>
      <c r="F32" s="28">
        <v>185652</v>
      </c>
      <c r="G32" s="28" t="s">
        <v>42</v>
      </c>
      <c r="H32" s="28" t="s">
        <v>42</v>
      </c>
      <c r="I32" s="28">
        <v>185652</v>
      </c>
      <c r="J32" s="28">
        <f>E32-F32</f>
        <v>494348</v>
      </c>
    </row>
    <row r="33" spans="1:10" x14ac:dyDescent="0.2">
      <c r="A33" s="26" t="s">
        <v>61</v>
      </c>
      <c r="B33" s="27" t="s">
        <v>41</v>
      </c>
      <c r="C33" s="64" t="s">
        <v>62</v>
      </c>
      <c r="D33" s="65"/>
      <c r="E33" s="28">
        <v>2534900</v>
      </c>
      <c r="F33" s="28">
        <f>F34+F38</f>
        <v>226371.41</v>
      </c>
      <c r="G33" s="28" t="s">
        <v>42</v>
      </c>
      <c r="H33" s="28" t="s">
        <v>42</v>
      </c>
      <c r="I33" s="28">
        <f>F33</f>
        <v>226371.41</v>
      </c>
      <c r="J33" s="28">
        <f>E33-F33</f>
        <v>2308528.59</v>
      </c>
    </row>
    <row r="34" spans="1:10" x14ac:dyDescent="0.2">
      <c r="A34" s="26" t="s">
        <v>63</v>
      </c>
      <c r="B34" s="27" t="s">
        <v>41</v>
      </c>
      <c r="C34" s="64" t="s">
        <v>64</v>
      </c>
      <c r="D34" s="65"/>
      <c r="E34" s="28">
        <v>120000</v>
      </c>
      <c r="F34" s="28">
        <f>F35</f>
        <v>4012.38</v>
      </c>
      <c r="G34" s="28" t="s">
        <v>42</v>
      </c>
      <c r="H34" s="28" t="s">
        <v>42</v>
      </c>
      <c r="I34" s="28">
        <f>F34</f>
        <v>4012.38</v>
      </c>
      <c r="J34" s="28">
        <f>E34-F34</f>
        <v>115987.62</v>
      </c>
    </row>
    <row r="35" spans="1:10" ht="49.15" customHeight="1" x14ac:dyDescent="0.2">
      <c r="A35" s="26" t="s">
        <v>65</v>
      </c>
      <c r="B35" s="27" t="s">
        <v>41</v>
      </c>
      <c r="C35" s="64" t="s">
        <v>66</v>
      </c>
      <c r="D35" s="65"/>
      <c r="E35" s="28">
        <v>120000</v>
      </c>
      <c r="F35" s="28">
        <f>F36+F37</f>
        <v>4012.38</v>
      </c>
      <c r="G35" s="28" t="s">
        <v>42</v>
      </c>
      <c r="H35" s="28" t="s">
        <v>42</v>
      </c>
      <c r="I35" s="28">
        <f>F35</f>
        <v>4012.38</v>
      </c>
      <c r="J35" s="28">
        <f>E35-F35</f>
        <v>115987.62</v>
      </c>
    </row>
    <row r="36" spans="1:10" ht="86.1" customHeight="1" x14ac:dyDescent="0.2">
      <c r="A36" s="26" t="s">
        <v>67</v>
      </c>
      <c r="B36" s="27" t="s">
        <v>41</v>
      </c>
      <c r="C36" s="64" t="s">
        <v>68</v>
      </c>
      <c r="D36" s="65"/>
      <c r="E36" s="28" t="s">
        <v>42</v>
      </c>
      <c r="F36" s="28">
        <v>3655.9</v>
      </c>
      <c r="G36" s="28" t="s">
        <v>42</v>
      </c>
      <c r="H36" s="28" t="s">
        <v>42</v>
      </c>
      <c r="I36" s="28">
        <v>3655.9</v>
      </c>
      <c r="J36" s="28" t="s">
        <v>42</v>
      </c>
    </row>
    <row r="37" spans="1:10" ht="61.5" customHeight="1" x14ac:dyDescent="0.2">
      <c r="A37" s="26" t="s">
        <v>69</v>
      </c>
      <c r="B37" s="27" t="s">
        <v>41</v>
      </c>
      <c r="C37" s="64" t="s">
        <v>70</v>
      </c>
      <c r="D37" s="65"/>
      <c r="E37" s="28" t="s">
        <v>42</v>
      </c>
      <c r="F37" s="28">
        <v>356.48</v>
      </c>
      <c r="G37" s="28" t="s">
        <v>42</v>
      </c>
      <c r="H37" s="28" t="s">
        <v>42</v>
      </c>
      <c r="I37" s="28">
        <v>356.48</v>
      </c>
      <c r="J37" s="28" t="s">
        <v>42</v>
      </c>
    </row>
    <row r="38" spans="1:10" x14ac:dyDescent="0.2">
      <c r="A38" s="26" t="s">
        <v>71</v>
      </c>
      <c r="B38" s="27" t="s">
        <v>41</v>
      </c>
      <c r="C38" s="64" t="s">
        <v>72</v>
      </c>
      <c r="D38" s="65"/>
      <c r="E38" s="28">
        <v>2414900</v>
      </c>
      <c r="F38" s="28">
        <f>F39+F43</f>
        <v>222359.03</v>
      </c>
      <c r="G38" s="28" t="s">
        <v>42</v>
      </c>
      <c r="H38" s="28" t="s">
        <v>42</v>
      </c>
      <c r="I38" s="28">
        <f>F38</f>
        <v>222359.03</v>
      </c>
      <c r="J38" s="28">
        <f>E38-F38</f>
        <v>2192540.9700000002</v>
      </c>
    </row>
    <row r="39" spans="1:10" x14ac:dyDescent="0.2">
      <c r="A39" s="26" t="s">
        <v>73</v>
      </c>
      <c r="B39" s="27" t="s">
        <v>41</v>
      </c>
      <c r="C39" s="64" t="s">
        <v>74</v>
      </c>
      <c r="D39" s="65"/>
      <c r="E39" s="28">
        <v>724700</v>
      </c>
      <c r="F39" s="28">
        <f>F40</f>
        <v>196376.18</v>
      </c>
      <c r="G39" s="28" t="s">
        <v>42</v>
      </c>
      <c r="H39" s="28" t="s">
        <v>42</v>
      </c>
      <c r="I39" s="28">
        <f>F39</f>
        <v>196376.18</v>
      </c>
      <c r="J39" s="28">
        <f>E39-F39</f>
        <v>528323.82000000007</v>
      </c>
    </row>
    <row r="40" spans="1:10" ht="49.15" customHeight="1" x14ac:dyDescent="0.2">
      <c r="A40" s="26" t="s">
        <v>75</v>
      </c>
      <c r="B40" s="27" t="s">
        <v>41</v>
      </c>
      <c r="C40" s="64" t="s">
        <v>76</v>
      </c>
      <c r="D40" s="65"/>
      <c r="E40" s="28">
        <v>724700</v>
      </c>
      <c r="F40" s="28">
        <f>F41+F42</f>
        <v>196376.18</v>
      </c>
      <c r="G40" s="28" t="s">
        <v>42</v>
      </c>
      <c r="H40" s="28" t="s">
        <v>42</v>
      </c>
      <c r="I40" s="28">
        <f>F40</f>
        <v>196376.18</v>
      </c>
      <c r="J40" s="28">
        <f>E40-F40</f>
        <v>528323.82000000007</v>
      </c>
    </row>
    <row r="41" spans="1:10" ht="86.1" customHeight="1" x14ac:dyDescent="0.2">
      <c r="A41" s="26" t="s">
        <v>77</v>
      </c>
      <c r="B41" s="27" t="s">
        <v>41</v>
      </c>
      <c r="C41" s="64" t="s">
        <v>78</v>
      </c>
      <c r="D41" s="65"/>
      <c r="E41" s="28" t="s">
        <v>42</v>
      </c>
      <c r="F41" s="28">
        <v>193175</v>
      </c>
      <c r="G41" s="28" t="s">
        <v>42</v>
      </c>
      <c r="H41" s="28" t="s">
        <v>42</v>
      </c>
      <c r="I41" s="28">
        <v>193175</v>
      </c>
      <c r="J41" s="28" t="s">
        <v>42</v>
      </c>
    </row>
    <row r="42" spans="1:10" ht="61.5" customHeight="1" x14ac:dyDescent="0.2">
      <c r="A42" s="26" t="s">
        <v>79</v>
      </c>
      <c r="B42" s="27" t="s">
        <v>41</v>
      </c>
      <c r="C42" s="64" t="s">
        <v>80</v>
      </c>
      <c r="D42" s="65"/>
      <c r="E42" s="28" t="s">
        <v>42</v>
      </c>
      <c r="F42" s="28">
        <v>3201.18</v>
      </c>
      <c r="G42" s="28" t="s">
        <v>42</v>
      </c>
      <c r="H42" s="28" t="s">
        <v>42</v>
      </c>
      <c r="I42" s="28">
        <v>3201.18</v>
      </c>
      <c r="J42" s="28" t="s">
        <v>42</v>
      </c>
    </row>
    <row r="43" spans="1:10" x14ac:dyDescent="0.2">
      <c r="A43" s="26" t="s">
        <v>81</v>
      </c>
      <c r="B43" s="27" t="s">
        <v>41</v>
      </c>
      <c r="C43" s="64" t="s">
        <v>82</v>
      </c>
      <c r="D43" s="65"/>
      <c r="E43" s="28">
        <v>1690200</v>
      </c>
      <c r="F43" s="28">
        <f>F44</f>
        <v>25982.85</v>
      </c>
      <c r="G43" s="28" t="s">
        <v>42</v>
      </c>
      <c r="H43" s="28" t="s">
        <v>42</v>
      </c>
      <c r="I43" s="28">
        <f>F43</f>
        <v>25982.85</v>
      </c>
      <c r="J43" s="28">
        <f>E43-F43</f>
        <v>1664217.15</v>
      </c>
    </row>
    <row r="44" spans="1:10" ht="49.15" customHeight="1" x14ac:dyDescent="0.2">
      <c r="A44" s="26" t="s">
        <v>83</v>
      </c>
      <c r="B44" s="27" t="s">
        <v>41</v>
      </c>
      <c r="C44" s="64" t="s">
        <v>84</v>
      </c>
      <c r="D44" s="65"/>
      <c r="E44" s="28">
        <v>1690200</v>
      </c>
      <c r="F44" s="28">
        <f>F45+F46</f>
        <v>25982.85</v>
      </c>
      <c r="G44" s="28" t="s">
        <v>42</v>
      </c>
      <c r="H44" s="28" t="s">
        <v>42</v>
      </c>
      <c r="I44" s="28">
        <f>F44</f>
        <v>25982.85</v>
      </c>
      <c r="J44" s="28">
        <f>E44-F44</f>
        <v>1664217.15</v>
      </c>
    </row>
    <row r="45" spans="1:10" ht="86.1" customHeight="1" x14ac:dyDescent="0.2">
      <c r="A45" s="26" t="s">
        <v>85</v>
      </c>
      <c r="B45" s="27" t="s">
        <v>41</v>
      </c>
      <c r="C45" s="64" t="s">
        <v>86</v>
      </c>
      <c r="D45" s="65"/>
      <c r="E45" s="28" t="s">
        <v>42</v>
      </c>
      <c r="F45" s="28">
        <v>25547.71</v>
      </c>
      <c r="G45" s="28" t="s">
        <v>42</v>
      </c>
      <c r="H45" s="28" t="s">
        <v>42</v>
      </c>
      <c r="I45" s="28">
        <v>25547.71</v>
      </c>
      <c r="J45" s="28" t="s">
        <v>42</v>
      </c>
    </row>
    <row r="46" spans="1:10" ht="61.5" customHeight="1" x14ac:dyDescent="0.2">
      <c r="A46" s="26" t="s">
        <v>87</v>
      </c>
      <c r="B46" s="27" t="s">
        <v>41</v>
      </c>
      <c r="C46" s="64" t="s">
        <v>88</v>
      </c>
      <c r="D46" s="65"/>
      <c r="E46" s="28" t="s">
        <v>42</v>
      </c>
      <c r="F46" s="28">
        <v>435.14</v>
      </c>
      <c r="G46" s="28" t="s">
        <v>42</v>
      </c>
      <c r="H46" s="28" t="s">
        <v>42</v>
      </c>
      <c r="I46" s="28">
        <v>435.14</v>
      </c>
      <c r="J46" s="28" t="s">
        <v>42</v>
      </c>
    </row>
    <row r="47" spans="1:10" x14ac:dyDescent="0.2">
      <c r="A47" s="26" t="s">
        <v>89</v>
      </c>
      <c r="B47" s="27" t="s">
        <v>41</v>
      </c>
      <c r="C47" s="64" t="s">
        <v>90</v>
      </c>
      <c r="D47" s="65"/>
      <c r="E47" s="28">
        <v>14600</v>
      </c>
      <c r="F47" s="28">
        <v>700</v>
      </c>
      <c r="G47" s="28" t="s">
        <v>42</v>
      </c>
      <c r="H47" s="28" t="s">
        <v>42</v>
      </c>
      <c r="I47" s="28">
        <v>700</v>
      </c>
      <c r="J47" s="28">
        <f>E47-F47</f>
        <v>13900</v>
      </c>
    </row>
    <row r="48" spans="1:10" ht="49.15" customHeight="1" x14ac:dyDescent="0.2">
      <c r="A48" s="26" t="s">
        <v>91</v>
      </c>
      <c r="B48" s="27" t="s">
        <v>41</v>
      </c>
      <c r="C48" s="64" t="s">
        <v>92</v>
      </c>
      <c r="D48" s="65"/>
      <c r="E48" s="28">
        <v>14600</v>
      </c>
      <c r="F48" s="28">
        <v>700</v>
      </c>
      <c r="G48" s="28" t="s">
        <v>42</v>
      </c>
      <c r="H48" s="28" t="s">
        <v>42</v>
      </c>
      <c r="I48" s="28">
        <v>700</v>
      </c>
      <c r="J48" s="28">
        <v>13900</v>
      </c>
    </row>
    <row r="49" spans="1:10" ht="86.1" customHeight="1" x14ac:dyDescent="0.2">
      <c r="A49" s="26" t="s">
        <v>93</v>
      </c>
      <c r="B49" s="27" t="s">
        <v>41</v>
      </c>
      <c r="C49" s="64" t="s">
        <v>94</v>
      </c>
      <c r="D49" s="65"/>
      <c r="E49" s="28">
        <v>14600</v>
      </c>
      <c r="F49" s="28">
        <v>700</v>
      </c>
      <c r="G49" s="28" t="s">
        <v>42</v>
      </c>
      <c r="H49" s="28" t="s">
        <v>42</v>
      </c>
      <c r="I49" s="28">
        <v>700</v>
      </c>
      <c r="J49" s="28">
        <v>13900</v>
      </c>
    </row>
    <row r="50" spans="1:10" ht="36.950000000000003" customHeight="1" x14ac:dyDescent="0.2">
      <c r="A50" s="26" t="s">
        <v>95</v>
      </c>
      <c r="B50" s="27" t="s">
        <v>41</v>
      </c>
      <c r="C50" s="64" t="s">
        <v>96</v>
      </c>
      <c r="D50" s="65"/>
      <c r="E50" s="28">
        <v>72500</v>
      </c>
      <c r="F50" s="28">
        <v>18771</v>
      </c>
      <c r="G50" s="28" t="s">
        <v>42</v>
      </c>
      <c r="H50" s="28" t="s">
        <v>42</v>
      </c>
      <c r="I50" s="28">
        <v>18771</v>
      </c>
      <c r="J50" s="28">
        <f>E50-F50</f>
        <v>53729</v>
      </c>
    </row>
    <row r="51" spans="1:10" ht="110.65" customHeight="1" x14ac:dyDescent="0.2">
      <c r="A51" s="29" t="s">
        <v>97</v>
      </c>
      <c r="B51" s="27" t="s">
        <v>41</v>
      </c>
      <c r="C51" s="64" t="s">
        <v>98</v>
      </c>
      <c r="D51" s="65"/>
      <c r="E51" s="28">
        <v>72500</v>
      </c>
      <c r="F51" s="28">
        <v>18771</v>
      </c>
      <c r="G51" s="28" t="s">
        <v>42</v>
      </c>
      <c r="H51" s="28" t="s">
        <v>42</v>
      </c>
      <c r="I51" s="28">
        <v>18771</v>
      </c>
      <c r="J51" s="28">
        <f>E51-F51</f>
        <v>53729</v>
      </c>
    </row>
    <row r="52" spans="1:10" ht="98.45" customHeight="1" x14ac:dyDescent="0.2">
      <c r="A52" s="29" t="s">
        <v>99</v>
      </c>
      <c r="B52" s="27" t="s">
        <v>41</v>
      </c>
      <c r="C52" s="64" t="s">
        <v>100</v>
      </c>
      <c r="D52" s="65"/>
      <c r="E52" s="28">
        <v>72500</v>
      </c>
      <c r="F52" s="28">
        <v>18771</v>
      </c>
      <c r="G52" s="28" t="s">
        <v>42</v>
      </c>
      <c r="H52" s="28" t="s">
        <v>42</v>
      </c>
      <c r="I52" s="28">
        <v>18771</v>
      </c>
      <c r="J52" s="28">
        <f>E52-F52</f>
        <v>53729</v>
      </c>
    </row>
    <row r="53" spans="1:10" ht="86.1" customHeight="1" x14ac:dyDescent="0.2">
      <c r="A53" s="26" t="s">
        <v>101</v>
      </c>
      <c r="B53" s="27" t="s">
        <v>41</v>
      </c>
      <c r="C53" s="64" t="s">
        <v>102</v>
      </c>
      <c r="D53" s="65"/>
      <c r="E53" s="28">
        <v>72500</v>
      </c>
      <c r="F53" s="28">
        <v>18771</v>
      </c>
      <c r="G53" s="28" t="s">
        <v>42</v>
      </c>
      <c r="H53" s="28" t="s">
        <v>42</v>
      </c>
      <c r="I53" s="28">
        <v>18771</v>
      </c>
      <c r="J53" s="28">
        <f>E53-F53</f>
        <v>53729</v>
      </c>
    </row>
    <row r="54" spans="1:10" x14ac:dyDescent="0.2">
      <c r="A54" s="26" t="s">
        <v>103</v>
      </c>
      <c r="B54" s="27" t="s">
        <v>41</v>
      </c>
      <c r="C54" s="64" t="s">
        <v>104</v>
      </c>
      <c r="D54" s="65"/>
      <c r="E54" s="28">
        <v>3400</v>
      </c>
      <c r="F54" s="28" t="s">
        <v>42</v>
      </c>
      <c r="G54" s="28" t="s">
        <v>42</v>
      </c>
      <c r="H54" s="28" t="s">
        <v>42</v>
      </c>
      <c r="I54" s="28" t="s">
        <v>42</v>
      </c>
      <c r="J54" s="28">
        <v>3400</v>
      </c>
    </row>
    <row r="55" spans="1:10" ht="36.950000000000003" customHeight="1" x14ac:dyDescent="0.2">
      <c r="A55" s="26" t="s">
        <v>105</v>
      </c>
      <c r="B55" s="27" t="s">
        <v>41</v>
      </c>
      <c r="C55" s="64" t="s">
        <v>106</v>
      </c>
      <c r="D55" s="65"/>
      <c r="E55" s="28">
        <v>3400</v>
      </c>
      <c r="F55" s="28" t="s">
        <v>42</v>
      </c>
      <c r="G55" s="28" t="s">
        <v>42</v>
      </c>
      <c r="H55" s="28" t="s">
        <v>42</v>
      </c>
      <c r="I55" s="28" t="s">
        <v>42</v>
      </c>
      <c r="J55" s="28">
        <v>3400</v>
      </c>
    </row>
    <row r="56" spans="1:10" ht="49.15" customHeight="1" x14ac:dyDescent="0.2">
      <c r="A56" s="26" t="s">
        <v>107</v>
      </c>
      <c r="B56" s="27" t="s">
        <v>41</v>
      </c>
      <c r="C56" s="64" t="s">
        <v>108</v>
      </c>
      <c r="D56" s="65"/>
      <c r="E56" s="28">
        <v>3400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3400</v>
      </c>
    </row>
    <row r="57" spans="1:10" x14ac:dyDescent="0.2">
      <c r="A57" s="26" t="s">
        <v>313</v>
      </c>
      <c r="B57" s="27" t="s">
        <v>41</v>
      </c>
      <c r="C57" s="64" t="s">
        <v>314</v>
      </c>
      <c r="D57" s="65"/>
      <c r="E57" s="28" t="s">
        <v>42</v>
      </c>
      <c r="F57" s="28" t="s">
        <v>42</v>
      </c>
      <c r="G57" s="28" t="s">
        <v>42</v>
      </c>
      <c r="H57" s="28" t="s">
        <v>42</v>
      </c>
      <c r="I57" s="28" t="s">
        <v>42</v>
      </c>
      <c r="J57" s="28" t="s">
        <v>42</v>
      </c>
    </row>
    <row r="58" spans="1:10" x14ac:dyDescent="0.2">
      <c r="A58" s="26" t="s">
        <v>315</v>
      </c>
      <c r="B58" s="27" t="s">
        <v>41</v>
      </c>
      <c r="C58" s="64" t="s">
        <v>316</v>
      </c>
      <c r="D58" s="65"/>
      <c r="E58" s="28" t="s">
        <v>42</v>
      </c>
      <c r="F58" s="28" t="s">
        <v>42</v>
      </c>
      <c r="G58" s="28" t="s">
        <v>42</v>
      </c>
      <c r="H58" s="28" t="s">
        <v>42</v>
      </c>
      <c r="I58" s="28" t="s">
        <v>42</v>
      </c>
      <c r="J58" s="28" t="s">
        <v>42</v>
      </c>
    </row>
    <row r="59" spans="1:10" ht="24.6" customHeight="1" x14ac:dyDescent="0.2">
      <c r="A59" s="26" t="s">
        <v>317</v>
      </c>
      <c r="B59" s="27" t="s">
        <v>41</v>
      </c>
      <c r="C59" s="64" t="s">
        <v>318</v>
      </c>
      <c r="D59" s="65"/>
      <c r="E59" s="28" t="s">
        <v>42</v>
      </c>
      <c r="F59" s="28" t="s">
        <v>42</v>
      </c>
      <c r="G59" s="28" t="s">
        <v>42</v>
      </c>
      <c r="H59" s="28" t="s">
        <v>42</v>
      </c>
      <c r="I59" s="28" t="s">
        <v>42</v>
      </c>
      <c r="J59" s="28" t="s">
        <v>42</v>
      </c>
    </row>
    <row r="60" spans="1:10" x14ac:dyDescent="0.2">
      <c r="A60" s="26" t="s">
        <v>109</v>
      </c>
      <c r="B60" s="27" t="s">
        <v>41</v>
      </c>
      <c r="C60" s="64" t="s">
        <v>110</v>
      </c>
      <c r="D60" s="65"/>
      <c r="E60" s="28">
        <v>7153700</v>
      </c>
      <c r="F60" s="28">
        <f>F61+F70</f>
        <v>2231902.67</v>
      </c>
      <c r="G60" s="28" t="s">
        <v>42</v>
      </c>
      <c r="H60" s="28" t="s">
        <v>42</v>
      </c>
      <c r="I60" s="28">
        <f>F60</f>
        <v>2231902.67</v>
      </c>
      <c r="J60" s="28">
        <f>E60-F60</f>
        <v>4921797.33</v>
      </c>
    </row>
    <row r="61" spans="1:10" ht="36.950000000000003" customHeight="1" x14ac:dyDescent="0.2">
      <c r="A61" s="26" t="s">
        <v>111</v>
      </c>
      <c r="B61" s="27" t="s">
        <v>41</v>
      </c>
      <c r="C61" s="64" t="s">
        <v>112</v>
      </c>
      <c r="D61" s="65"/>
      <c r="E61" s="28">
        <v>7153700</v>
      </c>
      <c r="F61" s="28">
        <f>F62+F65</f>
        <v>2131902.67</v>
      </c>
      <c r="G61" s="28" t="s">
        <v>42</v>
      </c>
      <c r="H61" s="28" t="s">
        <v>42</v>
      </c>
      <c r="I61" s="28">
        <f>F61</f>
        <v>2131902.67</v>
      </c>
      <c r="J61" s="28">
        <f>E61-F61</f>
        <v>5021797.33</v>
      </c>
    </row>
    <row r="62" spans="1:10" ht="24.6" customHeight="1" x14ac:dyDescent="0.2">
      <c r="A62" s="26" t="s">
        <v>113</v>
      </c>
      <c r="B62" s="27" t="s">
        <v>41</v>
      </c>
      <c r="C62" s="64" t="s">
        <v>114</v>
      </c>
      <c r="D62" s="65"/>
      <c r="E62" s="28">
        <v>4975900</v>
      </c>
      <c r="F62" s="28">
        <v>2067600</v>
      </c>
      <c r="G62" s="28" t="s">
        <v>42</v>
      </c>
      <c r="H62" s="28" t="s">
        <v>42</v>
      </c>
      <c r="I62" s="28">
        <v>2067600</v>
      </c>
      <c r="J62" s="28">
        <f>E62-F62</f>
        <v>2908300</v>
      </c>
    </row>
    <row r="63" spans="1:10" ht="24.6" customHeight="1" x14ac:dyDescent="0.2">
      <c r="A63" s="26" t="s">
        <v>115</v>
      </c>
      <c r="B63" s="27" t="s">
        <v>41</v>
      </c>
      <c r="C63" s="64" t="s">
        <v>116</v>
      </c>
      <c r="D63" s="65"/>
      <c r="E63" s="28">
        <v>4975900</v>
      </c>
      <c r="F63" s="28">
        <v>2067600</v>
      </c>
      <c r="G63" s="28" t="s">
        <v>42</v>
      </c>
      <c r="H63" s="28" t="s">
        <v>42</v>
      </c>
      <c r="I63" s="28">
        <v>2067600</v>
      </c>
      <c r="J63" s="28">
        <f>E63-F63</f>
        <v>2908300</v>
      </c>
    </row>
    <row r="64" spans="1:10" ht="24.6" customHeight="1" x14ac:dyDescent="0.2">
      <c r="A64" s="26" t="s">
        <v>117</v>
      </c>
      <c r="B64" s="27" t="s">
        <v>41</v>
      </c>
      <c r="C64" s="64" t="s">
        <v>118</v>
      </c>
      <c r="D64" s="65"/>
      <c r="E64" s="28">
        <v>4975900</v>
      </c>
      <c r="F64" s="28">
        <v>2067600</v>
      </c>
      <c r="G64" s="28" t="s">
        <v>42</v>
      </c>
      <c r="H64" s="28" t="s">
        <v>42</v>
      </c>
      <c r="I64" s="28">
        <v>2067600</v>
      </c>
      <c r="J64" s="28">
        <f>E64-F64</f>
        <v>2908300</v>
      </c>
    </row>
    <row r="65" spans="1:10" ht="24.6" customHeight="1" x14ac:dyDescent="0.2">
      <c r="A65" s="26" t="s">
        <v>119</v>
      </c>
      <c r="B65" s="27" t="s">
        <v>41</v>
      </c>
      <c r="C65" s="64" t="s">
        <v>120</v>
      </c>
      <c r="D65" s="65"/>
      <c r="E65" s="28">
        <v>241900</v>
      </c>
      <c r="F65" s="28">
        <f>F66+F68</f>
        <v>64302.67</v>
      </c>
      <c r="G65" s="28" t="s">
        <v>42</v>
      </c>
      <c r="H65" s="28" t="s">
        <v>42</v>
      </c>
      <c r="I65" s="28">
        <f>F65</f>
        <v>64302.67</v>
      </c>
      <c r="J65" s="28">
        <f>E65-F65</f>
        <v>177597.33000000002</v>
      </c>
    </row>
    <row r="66" spans="1:10" ht="36.950000000000003" customHeight="1" x14ac:dyDescent="0.2">
      <c r="A66" s="26" t="s">
        <v>121</v>
      </c>
      <c r="B66" s="27" t="s">
        <v>41</v>
      </c>
      <c r="C66" s="64" t="s">
        <v>122</v>
      </c>
      <c r="D66" s="65"/>
      <c r="E66" s="28">
        <v>200</v>
      </c>
      <c r="F66" s="28">
        <v>200</v>
      </c>
      <c r="G66" s="28" t="s">
        <v>42</v>
      </c>
      <c r="H66" s="28" t="s">
        <v>42</v>
      </c>
      <c r="I66" s="28">
        <v>200</v>
      </c>
      <c r="J66" s="28">
        <v>0</v>
      </c>
    </row>
    <row r="67" spans="1:10" ht="36.950000000000003" customHeight="1" x14ac:dyDescent="0.2">
      <c r="A67" s="26" t="s">
        <v>123</v>
      </c>
      <c r="B67" s="27" t="s">
        <v>41</v>
      </c>
      <c r="C67" s="64" t="s">
        <v>124</v>
      </c>
      <c r="D67" s="65"/>
      <c r="E67" s="28">
        <v>200</v>
      </c>
      <c r="F67" s="28">
        <v>200</v>
      </c>
      <c r="G67" s="28" t="s">
        <v>42</v>
      </c>
      <c r="H67" s="28" t="s">
        <v>42</v>
      </c>
      <c r="I67" s="28">
        <v>200</v>
      </c>
      <c r="J67" s="28">
        <v>0</v>
      </c>
    </row>
    <row r="68" spans="1:10" ht="36.950000000000003" customHeight="1" x14ac:dyDescent="0.2">
      <c r="A68" s="26" t="s">
        <v>125</v>
      </c>
      <c r="B68" s="27" t="s">
        <v>41</v>
      </c>
      <c r="C68" s="64" t="s">
        <v>126</v>
      </c>
      <c r="D68" s="65"/>
      <c r="E68" s="28">
        <v>241700</v>
      </c>
      <c r="F68" s="28">
        <v>64102.67</v>
      </c>
      <c r="G68" s="28" t="s">
        <v>42</v>
      </c>
      <c r="H68" s="28" t="s">
        <v>42</v>
      </c>
      <c r="I68" s="28">
        <v>64102.67</v>
      </c>
      <c r="J68" s="28">
        <v>236700</v>
      </c>
    </row>
    <row r="69" spans="1:10" ht="49.15" customHeight="1" x14ac:dyDescent="0.2">
      <c r="A69" s="26" t="s">
        <v>127</v>
      </c>
      <c r="B69" s="27" t="s">
        <v>41</v>
      </c>
      <c r="C69" s="64" t="s">
        <v>128</v>
      </c>
      <c r="D69" s="65"/>
      <c r="E69" s="28">
        <v>241700</v>
      </c>
      <c r="F69" s="28">
        <v>64102.67</v>
      </c>
      <c r="G69" s="28" t="s">
        <v>42</v>
      </c>
      <c r="H69" s="28" t="s">
        <v>42</v>
      </c>
      <c r="I69" s="28">
        <v>64102.67</v>
      </c>
      <c r="J69" s="28">
        <v>236700</v>
      </c>
    </row>
    <row r="70" spans="1:10" x14ac:dyDescent="0.2">
      <c r="A70" s="26" t="s">
        <v>129</v>
      </c>
      <c r="B70" s="27" t="s">
        <v>41</v>
      </c>
      <c r="C70" s="64" t="s">
        <v>130</v>
      </c>
      <c r="D70" s="65"/>
      <c r="E70" s="28">
        <v>1935900</v>
      </c>
      <c r="F70" s="28">
        <v>100000</v>
      </c>
      <c r="G70" s="28" t="s">
        <v>42</v>
      </c>
      <c r="H70" s="28" t="s">
        <v>42</v>
      </c>
      <c r="I70" s="28" t="s">
        <v>42</v>
      </c>
      <c r="J70" s="28">
        <v>1835900</v>
      </c>
    </row>
    <row r="71" spans="1:10" ht="73.900000000000006" customHeight="1" x14ac:dyDescent="0.2">
      <c r="A71" s="26" t="s">
        <v>131</v>
      </c>
      <c r="B71" s="27" t="s">
        <v>41</v>
      </c>
      <c r="C71" s="64" t="s">
        <v>132</v>
      </c>
      <c r="D71" s="65"/>
      <c r="E71" s="28">
        <v>1935900</v>
      </c>
      <c r="F71" s="28">
        <v>100000</v>
      </c>
      <c r="G71" s="28" t="s">
        <v>42</v>
      </c>
      <c r="H71" s="28" t="s">
        <v>42</v>
      </c>
      <c r="I71" s="28">
        <v>100000</v>
      </c>
      <c r="J71" s="28">
        <f>E71-F71</f>
        <v>1835900</v>
      </c>
    </row>
    <row r="72" spans="1:10" ht="73.900000000000006" customHeight="1" x14ac:dyDescent="0.2">
      <c r="A72" s="26" t="s">
        <v>133</v>
      </c>
      <c r="B72" s="27" t="s">
        <v>41</v>
      </c>
      <c r="C72" s="64" t="s">
        <v>134</v>
      </c>
      <c r="D72" s="65"/>
      <c r="E72" s="28">
        <v>1935900</v>
      </c>
      <c r="F72" s="28">
        <v>100000</v>
      </c>
      <c r="G72" s="28" t="s">
        <v>42</v>
      </c>
      <c r="H72" s="28" t="s">
        <v>42</v>
      </c>
      <c r="I72" s="28">
        <v>100000</v>
      </c>
      <c r="J72" s="28">
        <v>1835900</v>
      </c>
    </row>
  </sheetData>
  <mergeCells count="73">
    <mergeCell ref="C68:D68"/>
    <mergeCell ref="C69:D69"/>
    <mergeCell ref="C70:D70"/>
    <mergeCell ref="C71:D71"/>
    <mergeCell ref="C72:D72"/>
    <mergeCell ref="C67:D67"/>
    <mergeCell ref="C53:D53"/>
    <mergeCell ref="C54:D54"/>
    <mergeCell ref="C55:D55"/>
    <mergeCell ref="C56:D56"/>
    <mergeCell ref="C60:D60"/>
    <mergeCell ref="C61:D61"/>
    <mergeCell ref="C62:D62"/>
    <mergeCell ref="C63:D63"/>
    <mergeCell ref="C64:D64"/>
    <mergeCell ref="C65:D65"/>
    <mergeCell ref="C66:D66"/>
    <mergeCell ref="C59:D59"/>
    <mergeCell ref="C58:D58"/>
    <mergeCell ref="C57:D57"/>
    <mergeCell ref="C52:D52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0:D40"/>
    <mergeCell ref="C26:D26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27:D27"/>
    <mergeCell ref="C29:D29"/>
    <mergeCell ref="C28:D2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A1:H1"/>
    <mergeCell ref="A2:H2"/>
    <mergeCell ref="A3:H3"/>
    <mergeCell ref="A4:H4"/>
    <mergeCell ref="A5:H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1"/>
  <sheetViews>
    <sheetView showGridLines="0" topLeftCell="A64" workbookViewId="0">
      <selection activeCell="H95" sqref="H9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135</v>
      </c>
      <c r="F2" s="6"/>
      <c r="G2" s="6"/>
      <c r="H2" s="6"/>
      <c r="I2" s="6"/>
      <c r="J2" s="6"/>
      <c r="K2" s="6" t="s">
        <v>136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1" t="s">
        <v>24</v>
      </c>
      <c r="B4" s="47" t="s">
        <v>25</v>
      </c>
      <c r="C4" s="57" t="s">
        <v>137</v>
      </c>
      <c r="D4" s="58"/>
      <c r="E4" s="56" t="s">
        <v>27</v>
      </c>
      <c r="F4" s="56" t="s">
        <v>138</v>
      </c>
      <c r="G4" s="84" t="s">
        <v>28</v>
      </c>
      <c r="H4" s="85"/>
      <c r="I4" s="85"/>
      <c r="J4" s="86"/>
      <c r="K4" s="84" t="s">
        <v>139</v>
      </c>
      <c r="L4" s="91"/>
    </row>
    <row r="5" spans="1:12" ht="12.75" customHeight="1" x14ac:dyDescent="0.2">
      <c r="A5" s="82"/>
      <c r="B5" s="48"/>
      <c r="C5" s="59"/>
      <c r="D5" s="60"/>
      <c r="E5" s="54"/>
      <c r="F5" s="54"/>
      <c r="G5" s="87"/>
      <c r="H5" s="88"/>
      <c r="I5" s="88"/>
      <c r="J5" s="89"/>
      <c r="K5" s="87"/>
      <c r="L5" s="92"/>
    </row>
    <row r="6" spans="1:12" ht="12.75" customHeight="1" x14ac:dyDescent="0.2">
      <c r="A6" s="82"/>
      <c r="B6" s="48"/>
      <c r="C6" s="59"/>
      <c r="D6" s="60"/>
      <c r="E6" s="54"/>
      <c r="F6" s="54"/>
      <c r="G6" s="53" t="s">
        <v>30</v>
      </c>
      <c r="H6" s="53" t="s">
        <v>31</v>
      </c>
      <c r="I6" s="53" t="s">
        <v>32</v>
      </c>
      <c r="J6" s="69" t="s">
        <v>33</v>
      </c>
      <c r="K6" s="53" t="s">
        <v>140</v>
      </c>
      <c r="L6" s="90" t="s">
        <v>141</v>
      </c>
    </row>
    <row r="7" spans="1:12" ht="12.75" customHeight="1" x14ac:dyDescent="0.2">
      <c r="A7" s="82"/>
      <c r="B7" s="48"/>
      <c r="C7" s="59"/>
      <c r="D7" s="60"/>
      <c r="E7" s="54"/>
      <c r="F7" s="54"/>
      <c r="G7" s="54"/>
      <c r="H7" s="72"/>
      <c r="I7" s="72"/>
      <c r="J7" s="70"/>
      <c r="K7" s="54"/>
      <c r="L7" s="67"/>
    </row>
    <row r="8" spans="1:12" ht="12.75" customHeight="1" x14ac:dyDescent="0.2">
      <c r="A8" s="82"/>
      <c r="B8" s="48"/>
      <c r="C8" s="59"/>
      <c r="D8" s="60"/>
      <c r="E8" s="54"/>
      <c r="F8" s="54"/>
      <c r="G8" s="54"/>
      <c r="H8" s="72"/>
      <c r="I8" s="72"/>
      <c r="J8" s="70"/>
      <c r="K8" s="54"/>
      <c r="L8" s="67"/>
    </row>
    <row r="9" spans="1:12" ht="12.75" customHeight="1" x14ac:dyDescent="0.2">
      <c r="A9" s="82"/>
      <c r="B9" s="48"/>
      <c r="C9" s="59"/>
      <c r="D9" s="60"/>
      <c r="E9" s="54"/>
      <c r="F9" s="54"/>
      <c r="G9" s="54"/>
      <c r="H9" s="72"/>
      <c r="I9" s="72"/>
      <c r="J9" s="70"/>
      <c r="K9" s="54"/>
      <c r="L9" s="67"/>
    </row>
    <row r="10" spans="1:12" ht="12.75" customHeight="1" x14ac:dyDescent="0.2">
      <c r="A10" s="82"/>
      <c r="B10" s="48"/>
      <c r="C10" s="59"/>
      <c r="D10" s="60"/>
      <c r="E10" s="54"/>
      <c r="F10" s="54"/>
      <c r="G10" s="54"/>
      <c r="H10" s="72"/>
      <c r="I10" s="72"/>
      <c r="J10" s="70"/>
      <c r="K10" s="54"/>
      <c r="L10" s="67"/>
    </row>
    <row r="11" spans="1:12" ht="12.75" customHeight="1" x14ac:dyDescent="0.2">
      <c r="A11" s="83"/>
      <c r="B11" s="49"/>
      <c r="C11" s="61"/>
      <c r="D11" s="62"/>
      <c r="E11" s="55"/>
      <c r="F11" s="55"/>
      <c r="G11" s="55"/>
      <c r="H11" s="73"/>
      <c r="I11" s="73"/>
      <c r="J11" s="71"/>
      <c r="K11" s="55"/>
      <c r="L11" s="68"/>
    </row>
    <row r="12" spans="1:12" ht="13.5" customHeight="1" x14ac:dyDescent="0.2">
      <c r="A12" s="17">
        <v>1</v>
      </c>
      <c r="B12" s="18">
        <v>2</v>
      </c>
      <c r="C12" s="77">
        <v>3</v>
      </c>
      <c r="D12" s="7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142</v>
      </c>
      <c r="L12" s="22" t="s">
        <v>143</v>
      </c>
    </row>
    <row r="13" spans="1:12" ht="21.4" customHeight="1" x14ac:dyDescent="0.2">
      <c r="A13" s="23" t="s">
        <v>144</v>
      </c>
      <c r="B13" s="24" t="s">
        <v>145</v>
      </c>
      <c r="C13" s="79" t="s">
        <v>43</v>
      </c>
      <c r="D13" s="80"/>
      <c r="E13" s="25">
        <v>11568100</v>
      </c>
      <c r="F13" s="25">
        <f>F15+F48+F53+F57+F64+F79+F83+F87</f>
        <v>11568100</v>
      </c>
      <c r="G13" s="25">
        <f>G15+G48+G83+G87+G64+G57</f>
        <v>1840226.62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1840226.62</v>
      </c>
      <c r="K13" s="25">
        <f>E13-G13</f>
        <v>9727873.379999999</v>
      </c>
      <c r="L13" s="25">
        <f>F13-G13</f>
        <v>9727873.379999999</v>
      </c>
    </row>
    <row r="14" spans="1:12" x14ac:dyDescent="0.2">
      <c r="A14" s="26" t="s">
        <v>45</v>
      </c>
      <c r="B14" s="27"/>
      <c r="C14" s="64"/>
      <c r="D14" s="65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146</v>
      </c>
      <c r="B15" s="24" t="s">
        <v>145</v>
      </c>
      <c r="C15" s="79" t="s">
        <v>147</v>
      </c>
      <c r="D15" s="80"/>
      <c r="E15" s="25">
        <v>5500100</v>
      </c>
      <c r="F15" s="25">
        <f>F16+F31+F34+F37</f>
        <v>5500100</v>
      </c>
      <c r="G15" s="25">
        <f>G16+G31+G37</f>
        <v>805252.06</v>
      </c>
      <c r="H15" s="25" t="s">
        <v>42</v>
      </c>
      <c r="I15" s="25" t="s">
        <v>42</v>
      </c>
      <c r="J15" s="25">
        <f t="shared" ref="J15:J49" si="0">IF(IF(G15="-",0,G15)+IF(H15="-",0,H15)+IF(I15="-",0,I15)=0,"-",IF(G15="-",0,G15)+IF(H15="-",0,H15)+IF(I15="-",0,I15))</f>
        <v>805252.06</v>
      </c>
      <c r="K15" s="25">
        <f>E15-G15</f>
        <v>4694847.9399999995</v>
      </c>
      <c r="L15" s="25">
        <f>F15-G15</f>
        <v>4694847.9399999995</v>
      </c>
    </row>
    <row r="16" spans="1:12" ht="61.5" customHeight="1" x14ac:dyDescent="0.2">
      <c r="A16" s="23" t="s">
        <v>148</v>
      </c>
      <c r="B16" s="24" t="s">
        <v>145</v>
      </c>
      <c r="C16" s="79" t="s">
        <v>149</v>
      </c>
      <c r="D16" s="80"/>
      <c r="E16" s="25">
        <v>5348800</v>
      </c>
      <c r="F16" s="25">
        <f>F17+F19+F23+F27+F29</f>
        <v>5348800</v>
      </c>
      <c r="G16" s="25">
        <f>G17+G19+G25+G26+G29+G27</f>
        <v>773284.9</v>
      </c>
      <c r="H16" s="25" t="s">
        <v>42</v>
      </c>
      <c r="I16" s="25" t="s">
        <v>42</v>
      </c>
      <c r="J16" s="25">
        <f t="shared" si="0"/>
        <v>773284.9</v>
      </c>
      <c r="K16" s="25">
        <f>E16-G16</f>
        <v>4575515.0999999996</v>
      </c>
      <c r="L16" s="25">
        <f>F16-J16</f>
        <v>4575515.0999999996</v>
      </c>
    </row>
    <row r="17" spans="1:12" ht="61.5" customHeight="1" x14ac:dyDescent="0.2">
      <c r="A17" s="23" t="s">
        <v>148</v>
      </c>
      <c r="B17" s="24" t="s">
        <v>145</v>
      </c>
      <c r="C17" s="79" t="s">
        <v>150</v>
      </c>
      <c r="D17" s="80"/>
      <c r="E17" s="25">
        <v>108000</v>
      </c>
      <c r="F17" s="25">
        <v>108000</v>
      </c>
      <c r="G17" s="25">
        <v>49816</v>
      </c>
      <c r="H17" s="25" t="s">
        <v>42</v>
      </c>
      <c r="I17" s="25" t="s">
        <v>42</v>
      </c>
      <c r="J17" s="25">
        <f t="shared" si="0"/>
        <v>49816</v>
      </c>
      <c r="K17" s="25">
        <f>E17-G17</f>
        <v>58184</v>
      </c>
      <c r="L17" s="25">
        <f>K17</f>
        <v>58184</v>
      </c>
    </row>
    <row r="18" spans="1:12" ht="36.950000000000003" customHeight="1" x14ac:dyDescent="0.2">
      <c r="A18" s="26" t="s">
        <v>151</v>
      </c>
      <c r="B18" s="27" t="s">
        <v>145</v>
      </c>
      <c r="C18" s="64" t="s">
        <v>152</v>
      </c>
      <c r="D18" s="65"/>
      <c r="E18" s="28">
        <v>108000</v>
      </c>
      <c r="F18" s="28">
        <v>108000</v>
      </c>
      <c r="G18" s="28">
        <v>49816</v>
      </c>
      <c r="H18" s="28" t="s">
        <v>42</v>
      </c>
      <c r="I18" s="28" t="s">
        <v>42</v>
      </c>
      <c r="J18" s="28">
        <f t="shared" si="0"/>
        <v>49816</v>
      </c>
      <c r="K18" s="28">
        <f>K17</f>
        <v>58184</v>
      </c>
      <c r="L18" s="28">
        <f>L17</f>
        <v>58184</v>
      </c>
    </row>
    <row r="19" spans="1:12" ht="61.5" customHeight="1" x14ac:dyDescent="0.2">
      <c r="A19" s="23" t="s">
        <v>148</v>
      </c>
      <c r="B19" s="24" t="s">
        <v>145</v>
      </c>
      <c r="C19" s="79" t="s">
        <v>153</v>
      </c>
      <c r="D19" s="80"/>
      <c r="E19" s="25">
        <f>E20+FIO+E22</f>
        <v>4644400</v>
      </c>
      <c r="F19" s="25">
        <v>4644400</v>
      </c>
      <c r="G19" s="25">
        <f>G20+G22</f>
        <v>640773.74</v>
      </c>
      <c r="H19" s="25" t="s">
        <v>42</v>
      </c>
      <c r="I19" s="25" t="s">
        <v>42</v>
      </c>
      <c r="J19" s="25">
        <f t="shared" si="0"/>
        <v>640773.74</v>
      </c>
      <c r="K19" s="25">
        <f>E19-G19</f>
        <v>4003626.26</v>
      </c>
      <c r="L19" s="25">
        <f>F19-G19</f>
        <v>4003626.26</v>
      </c>
    </row>
    <row r="20" spans="1:12" ht="24.6" customHeight="1" x14ac:dyDescent="0.2">
      <c r="A20" s="26" t="s">
        <v>154</v>
      </c>
      <c r="B20" s="27" t="s">
        <v>145</v>
      </c>
      <c r="C20" s="64" t="s">
        <v>155</v>
      </c>
      <c r="D20" s="65"/>
      <c r="E20" s="28">
        <v>3270500</v>
      </c>
      <c r="F20" s="28">
        <v>3270500</v>
      </c>
      <c r="G20" s="28">
        <v>518220.78</v>
      </c>
      <c r="H20" s="28" t="s">
        <v>42</v>
      </c>
      <c r="I20" s="28" t="s">
        <v>42</v>
      </c>
      <c r="J20" s="28">
        <f t="shared" si="0"/>
        <v>518220.78</v>
      </c>
      <c r="K20" s="28">
        <f>E20-G20</f>
        <v>2752279.2199999997</v>
      </c>
      <c r="L20" s="28">
        <f>F20-G20</f>
        <v>2752279.2199999997</v>
      </c>
    </row>
    <row r="21" spans="1:12" ht="36.950000000000003" customHeight="1" x14ac:dyDescent="0.2">
      <c r="A21" s="26" t="s">
        <v>156</v>
      </c>
      <c r="B21" s="27" t="s">
        <v>145</v>
      </c>
      <c r="C21" s="64" t="s">
        <v>157</v>
      </c>
      <c r="D21" s="65"/>
      <c r="E21" s="28">
        <v>399900</v>
      </c>
      <c r="F21" s="28">
        <v>399900</v>
      </c>
      <c r="G21" s="28" t="s">
        <v>42</v>
      </c>
      <c r="H21" s="28" t="s">
        <v>42</v>
      </c>
      <c r="I21" s="28" t="s">
        <v>42</v>
      </c>
      <c r="J21" s="28" t="str">
        <f t="shared" si="0"/>
        <v>-</v>
      </c>
      <c r="K21" s="28">
        <v>399900</v>
      </c>
      <c r="L21" s="28">
        <v>399900</v>
      </c>
    </row>
    <row r="22" spans="1:12" ht="49.15" customHeight="1" x14ac:dyDescent="0.2">
      <c r="A22" s="26" t="s">
        <v>158</v>
      </c>
      <c r="B22" s="27" t="s">
        <v>145</v>
      </c>
      <c r="C22" s="64" t="s">
        <v>159</v>
      </c>
      <c r="D22" s="65"/>
      <c r="E22" s="28">
        <v>974000</v>
      </c>
      <c r="F22" s="28">
        <v>974000</v>
      </c>
      <c r="G22" s="28">
        <v>122552.96000000001</v>
      </c>
      <c r="H22" s="28" t="s">
        <v>42</v>
      </c>
      <c r="I22" s="28" t="s">
        <v>42</v>
      </c>
      <c r="J22" s="28">
        <f t="shared" si="0"/>
        <v>122552.96000000001</v>
      </c>
      <c r="K22" s="28">
        <f>E22-G22</f>
        <v>851447.04</v>
      </c>
      <c r="L22" s="28">
        <f>K22</f>
        <v>851447.04</v>
      </c>
    </row>
    <row r="23" spans="1:12" ht="61.5" customHeight="1" x14ac:dyDescent="0.2">
      <c r="A23" s="23" t="s">
        <v>148</v>
      </c>
      <c r="B23" s="24" t="s">
        <v>145</v>
      </c>
      <c r="C23" s="79" t="s">
        <v>160</v>
      </c>
      <c r="D23" s="80"/>
      <c r="E23" s="25">
        <v>550700</v>
      </c>
      <c r="F23" s="25">
        <v>550700</v>
      </c>
      <c r="G23" s="25">
        <f>G25+G26</f>
        <v>71120.160000000003</v>
      </c>
      <c r="H23" s="25" t="s">
        <v>42</v>
      </c>
      <c r="I23" s="25" t="s">
        <v>42</v>
      </c>
      <c r="J23" s="25">
        <f t="shared" si="0"/>
        <v>71120.160000000003</v>
      </c>
      <c r="K23" s="25">
        <f>E23-G23</f>
        <v>479579.83999999997</v>
      </c>
      <c r="L23" s="25">
        <f>F23-G23</f>
        <v>479579.83999999997</v>
      </c>
    </row>
    <row r="24" spans="1:12" ht="36.950000000000003" customHeight="1" x14ac:dyDescent="0.2">
      <c r="A24" s="26" t="s">
        <v>156</v>
      </c>
      <c r="B24" s="27" t="s">
        <v>145</v>
      </c>
      <c r="C24" s="64" t="s">
        <v>161</v>
      </c>
      <c r="D24" s="65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151</v>
      </c>
      <c r="B25" s="27" t="s">
        <v>145</v>
      </c>
      <c r="C25" s="64" t="s">
        <v>162</v>
      </c>
      <c r="D25" s="65"/>
      <c r="E25" s="28">
        <v>452800</v>
      </c>
      <c r="F25" s="28">
        <v>452800</v>
      </c>
      <c r="G25" s="28">
        <v>34515.370000000003</v>
      </c>
      <c r="H25" s="28" t="s">
        <v>42</v>
      </c>
      <c r="I25" s="28" t="s">
        <v>42</v>
      </c>
      <c r="J25" s="28">
        <f t="shared" si="0"/>
        <v>34515.370000000003</v>
      </c>
      <c r="K25" s="28">
        <f>E25-G25</f>
        <v>418284.63</v>
      </c>
      <c r="L25" s="28">
        <f>F25-G25</f>
        <v>418284.63</v>
      </c>
    </row>
    <row r="26" spans="1:12" x14ac:dyDescent="0.2">
      <c r="A26" s="26" t="s">
        <v>163</v>
      </c>
      <c r="B26" s="27" t="s">
        <v>145</v>
      </c>
      <c r="C26" s="64" t="s">
        <v>164</v>
      </c>
      <c r="D26" s="65"/>
      <c r="E26" s="28">
        <v>92900</v>
      </c>
      <c r="F26" s="28">
        <v>92900</v>
      </c>
      <c r="G26" s="28">
        <v>36604.79</v>
      </c>
      <c r="H26" s="28" t="s">
        <v>42</v>
      </c>
      <c r="I26" s="28" t="s">
        <v>42</v>
      </c>
      <c r="J26" s="28">
        <f t="shared" si="0"/>
        <v>36604.79</v>
      </c>
      <c r="K26" s="28">
        <f>E26-G26</f>
        <v>56295.21</v>
      </c>
      <c r="L26" s="28">
        <f>K26</f>
        <v>56295.21</v>
      </c>
    </row>
    <row r="27" spans="1:12" ht="61.5" customHeight="1" x14ac:dyDescent="0.2">
      <c r="A27" s="23" t="s">
        <v>148</v>
      </c>
      <c r="B27" s="24" t="s">
        <v>145</v>
      </c>
      <c r="C27" s="79" t="s">
        <v>165</v>
      </c>
      <c r="D27" s="80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f>E27-G27</f>
        <v>0</v>
      </c>
      <c r="L27" s="25">
        <v>0</v>
      </c>
    </row>
    <row r="28" spans="1:12" ht="36.950000000000003" customHeight="1" x14ac:dyDescent="0.2">
      <c r="A28" s="26" t="s">
        <v>151</v>
      </c>
      <c r="B28" s="27" t="s">
        <v>145</v>
      </c>
      <c r="C28" s="64" t="s">
        <v>166</v>
      </c>
      <c r="D28" s="65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>
        <v>0</v>
      </c>
      <c r="L28" s="28">
        <v>0</v>
      </c>
    </row>
    <row r="29" spans="1:12" ht="61.5" customHeight="1" x14ac:dyDescent="0.2">
      <c r="A29" s="23" t="s">
        <v>148</v>
      </c>
      <c r="B29" s="24" t="s">
        <v>145</v>
      </c>
      <c r="C29" s="79" t="s">
        <v>167</v>
      </c>
      <c r="D29" s="80"/>
      <c r="E29" s="25">
        <v>45500</v>
      </c>
      <c r="F29" s="25">
        <v>45500</v>
      </c>
      <c r="G29" s="25">
        <v>11375</v>
      </c>
      <c r="H29" s="25" t="s">
        <v>42</v>
      </c>
      <c r="I29" s="25" t="s">
        <v>42</v>
      </c>
      <c r="J29" s="25">
        <f t="shared" si="0"/>
        <v>11375</v>
      </c>
      <c r="K29" s="25">
        <f>E29-G29</f>
        <v>34125</v>
      </c>
      <c r="L29" s="25">
        <f>F29-G29</f>
        <v>34125</v>
      </c>
    </row>
    <row r="30" spans="1:12" x14ac:dyDescent="0.2">
      <c r="A30" s="26" t="s">
        <v>129</v>
      </c>
      <c r="B30" s="27" t="s">
        <v>145</v>
      </c>
      <c r="C30" s="64" t="s">
        <v>168</v>
      </c>
      <c r="D30" s="65"/>
      <c r="E30" s="28">
        <v>45500</v>
      </c>
      <c r="F30" s="28">
        <v>45500</v>
      </c>
      <c r="G30" s="28">
        <v>11375</v>
      </c>
      <c r="H30" s="28" t="s">
        <v>42</v>
      </c>
      <c r="I30" s="28" t="s">
        <v>42</v>
      </c>
      <c r="J30" s="28">
        <f t="shared" si="0"/>
        <v>11375</v>
      </c>
      <c r="K30" s="28">
        <v>34125</v>
      </c>
      <c r="L30" s="28">
        <v>34125</v>
      </c>
    </row>
    <row r="31" spans="1:12" ht="49.15" customHeight="1" x14ac:dyDescent="0.2">
      <c r="A31" s="23" t="s">
        <v>319</v>
      </c>
      <c r="B31" s="24" t="s">
        <v>145</v>
      </c>
      <c r="C31" s="79" t="s">
        <v>320</v>
      </c>
      <c r="D31" s="80"/>
      <c r="E31" s="25">
        <v>24100</v>
      </c>
      <c r="F31" s="25">
        <v>24100</v>
      </c>
      <c r="G31" s="25">
        <v>6025</v>
      </c>
      <c r="H31" s="25" t="s">
        <v>42</v>
      </c>
      <c r="I31" s="25" t="s">
        <v>42</v>
      </c>
      <c r="J31" s="25">
        <f t="shared" si="0"/>
        <v>6025</v>
      </c>
      <c r="K31" s="25">
        <f>E31-G31</f>
        <v>18075</v>
      </c>
      <c r="L31" s="25">
        <f>K31</f>
        <v>18075</v>
      </c>
    </row>
    <row r="32" spans="1:12" ht="49.15" customHeight="1" x14ac:dyDescent="0.2">
      <c r="A32" s="23" t="s">
        <v>319</v>
      </c>
      <c r="B32" s="24" t="s">
        <v>145</v>
      </c>
      <c r="C32" s="79" t="s">
        <v>321</v>
      </c>
      <c r="D32" s="80"/>
      <c r="E32" s="25">
        <v>24100</v>
      </c>
      <c r="F32" s="25">
        <v>24100</v>
      </c>
      <c r="G32" s="25">
        <v>6025</v>
      </c>
      <c r="H32" s="25" t="s">
        <v>42</v>
      </c>
      <c r="I32" s="25" t="s">
        <v>42</v>
      </c>
      <c r="J32" s="25">
        <f t="shared" si="0"/>
        <v>6025</v>
      </c>
      <c r="K32" s="25">
        <v>18075</v>
      </c>
      <c r="L32" s="25">
        <v>18075</v>
      </c>
    </row>
    <row r="33" spans="1:12" x14ac:dyDescent="0.2">
      <c r="A33" s="26" t="s">
        <v>129</v>
      </c>
      <c r="B33" s="27" t="s">
        <v>145</v>
      </c>
      <c r="C33" s="64" t="s">
        <v>322</v>
      </c>
      <c r="D33" s="65"/>
      <c r="E33" s="28">
        <v>24100</v>
      </c>
      <c r="F33" s="28">
        <v>24100</v>
      </c>
      <c r="G33" s="28">
        <v>6025</v>
      </c>
      <c r="H33" s="28" t="s">
        <v>42</v>
      </c>
      <c r="I33" s="28" t="s">
        <v>42</v>
      </c>
      <c r="J33" s="28">
        <f t="shared" si="0"/>
        <v>6025</v>
      </c>
      <c r="K33" s="28">
        <v>18075</v>
      </c>
      <c r="L33" s="28">
        <v>18075</v>
      </c>
    </row>
    <row r="34" spans="1:12" ht="21.4" customHeight="1" x14ac:dyDescent="0.2">
      <c r="A34" s="23" t="s">
        <v>169</v>
      </c>
      <c r="B34" s="24" t="s">
        <v>145</v>
      </c>
      <c r="C34" s="79" t="s">
        <v>170</v>
      </c>
      <c r="D34" s="80"/>
      <c r="E34" s="25">
        <v>10000</v>
      </c>
      <c r="F34" s="25">
        <v>10000</v>
      </c>
      <c r="G34" s="25" t="s">
        <v>42</v>
      </c>
      <c r="H34" s="25" t="s">
        <v>42</v>
      </c>
      <c r="I34" s="25" t="s">
        <v>42</v>
      </c>
      <c r="J34" s="25" t="str">
        <f t="shared" si="0"/>
        <v>-</v>
      </c>
      <c r="K34" s="25">
        <v>10000</v>
      </c>
      <c r="L34" s="25">
        <v>10000</v>
      </c>
    </row>
    <row r="35" spans="1:12" ht="21.4" customHeight="1" x14ac:dyDescent="0.2">
      <c r="A35" s="23" t="s">
        <v>169</v>
      </c>
      <c r="B35" s="24" t="s">
        <v>145</v>
      </c>
      <c r="C35" s="79" t="s">
        <v>171</v>
      </c>
      <c r="D35" s="80"/>
      <c r="E35" s="25">
        <v>10000</v>
      </c>
      <c r="F35" s="25">
        <v>10000</v>
      </c>
      <c r="G35" s="25" t="s">
        <v>42</v>
      </c>
      <c r="H35" s="25" t="s">
        <v>42</v>
      </c>
      <c r="I35" s="25" t="s">
        <v>42</v>
      </c>
      <c r="J35" s="25" t="str">
        <f t="shared" si="0"/>
        <v>-</v>
      </c>
      <c r="K35" s="25">
        <v>10000</v>
      </c>
      <c r="L35" s="25">
        <v>10000</v>
      </c>
    </row>
    <row r="36" spans="1:12" x14ac:dyDescent="0.2">
      <c r="A36" s="26" t="s">
        <v>172</v>
      </c>
      <c r="B36" s="27" t="s">
        <v>145</v>
      </c>
      <c r="C36" s="64" t="s">
        <v>173</v>
      </c>
      <c r="D36" s="65"/>
      <c r="E36" s="28">
        <v>10000</v>
      </c>
      <c r="F36" s="28">
        <v>10000</v>
      </c>
      <c r="G36" s="28" t="s">
        <v>42</v>
      </c>
      <c r="H36" s="28" t="s">
        <v>42</v>
      </c>
      <c r="I36" s="28" t="s">
        <v>42</v>
      </c>
      <c r="J36" s="28" t="str">
        <f t="shared" si="0"/>
        <v>-</v>
      </c>
      <c r="K36" s="28">
        <v>10000</v>
      </c>
      <c r="L36" s="28">
        <v>10000</v>
      </c>
    </row>
    <row r="37" spans="1:12" ht="21.4" customHeight="1" x14ac:dyDescent="0.2">
      <c r="A37" s="23" t="s">
        <v>174</v>
      </c>
      <c r="B37" s="24" t="s">
        <v>145</v>
      </c>
      <c r="C37" s="79" t="s">
        <v>175</v>
      </c>
      <c r="D37" s="80"/>
      <c r="E37" s="25">
        <v>117200</v>
      </c>
      <c r="F37" s="25">
        <v>117200</v>
      </c>
      <c r="G37" s="41" t="s">
        <v>324</v>
      </c>
      <c r="H37" s="25" t="s">
        <v>42</v>
      </c>
      <c r="I37" s="25" t="s">
        <v>42</v>
      </c>
      <c r="J37" s="25">
        <f t="shared" si="0"/>
        <v>25942.16</v>
      </c>
      <c r="K37" s="25">
        <f>E37-G37</f>
        <v>91257.84</v>
      </c>
      <c r="L37" s="25">
        <v>91257.84</v>
      </c>
    </row>
    <row r="38" spans="1:12" ht="21.4" customHeight="1" x14ac:dyDescent="0.2">
      <c r="A38" s="23" t="s">
        <v>174</v>
      </c>
      <c r="B38" s="24" t="s">
        <v>145</v>
      </c>
      <c r="C38" s="79" t="s">
        <v>176</v>
      </c>
      <c r="D38" s="80"/>
      <c r="E38" s="25">
        <v>1000</v>
      </c>
      <c r="F38" s="25">
        <v>1000</v>
      </c>
      <c r="G38" s="25" t="s">
        <v>42</v>
      </c>
      <c r="H38" s="25" t="s">
        <v>42</v>
      </c>
      <c r="I38" s="25" t="s">
        <v>42</v>
      </c>
      <c r="J38" s="25" t="str">
        <f t="shared" si="0"/>
        <v>-</v>
      </c>
      <c r="K38" s="25">
        <v>1000</v>
      </c>
      <c r="L38" s="25">
        <v>1000</v>
      </c>
    </row>
    <row r="39" spans="1:12" ht="36.950000000000003" customHeight="1" x14ac:dyDescent="0.2">
      <c r="A39" s="26" t="s">
        <v>151</v>
      </c>
      <c r="B39" s="27" t="s">
        <v>145</v>
      </c>
      <c r="C39" s="64" t="s">
        <v>177</v>
      </c>
      <c r="D39" s="65"/>
      <c r="E39" s="28">
        <v>1000</v>
      </c>
      <c r="F39" s="28">
        <v>1000</v>
      </c>
      <c r="G39" s="28" t="s">
        <v>42</v>
      </c>
      <c r="H39" s="28" t="s">
        <v>42</v>
      </c>
      <c r="I39" s="28" t="s">
        <v>42</v>
      </c>
      <c r="J39" s="28" t="str">
        <f t="shared" si="0"/>
        <v>-</v>
      </c>
      <c r="K39" s="28">
        <v>1000</v>
      </c>
      <c r="L39" s="28">
        <v>1000</v>
      </c>
    </row>
    <row r="40" spans="1:12" ht="21.4" customHeight="1" x14ac:dyDescent="0.2">
      <c r="A40" s="23" t="s">
        <v>174</v>
      </c>
      <c r="B40" s="24" t="s">
        <v>145</v>
      </c>
      <c r="C40" s="79" t="s">
        <v>178</v>
      </c>
      <c r="D40" s="80"/>
      <c r="E40" s="25">
        <v>1000</v>
      </c>
      <c r="F40" s="25">
        <v>1000</v>
      </c>
      <c r="G40" s="25" t="s">
        <v>42</v>
      </c>
      <c r="H40" s="25" t="s">
        <v>42</v>
      </c>
      <c r="I40" s="25" t="s">
        <v>42</v>
      </c>
      <c r="J40" s="25" t="str">
        <f t="shared" si="0"/>
        <v>-</v>
      </c>
      <c r="K40" s="25">
        <v>1000</v>
      </c>
      <c r="L40" s="25">
        <v>1000</v>
      </c>
    </row>
    <row r="41" spans="1:12" ht="36.950000000000003" customHeight="1" x14ac:dyDescent="0.2">
      <c r="A41" s="26" t="s">
        <v>151</v>
      </c>
      <c r="B41" s="27" t="s">
        <v>145</v>
      </c>
      <c r="C41" s="64" t="s">
        <v>179</v>
      </c>
      <c r="D41" s="65"/>
      <c r="E41" s="28">
        <v>1000</v>
      </c>
      <c r="F41" s="28">
        <v>1000</v>
      </c>
      <c r="G41" s="28" t="s">
        <v>42</v>
      </c>
      <c r="H41" s="28" t="s">
        <v>42</v>
      </c>
      <c r="I41" s="28" t="s">
        <v>42</v>
      </c>
      <c r="J41" s="28" t="str">
        <f t="shared" si="0"/>
        <v>-</v>
      </c>
      <c r="K41" s="28">
        <v>1000</v>
      </c>
      <c r="L41" s="28">
        <v>1000</v>
      </c>
    </row>
    <row r="42" spans="1:12" ht="21.4" customHeight="1" x14ac:dyDescent="0.2">
      <c r="A42" s="23" t="s">
        <v>174</v>
      </c>
      <c r="B42" s="24" t="s">
        <v>145</v>
      </c>
      <c r="C42" s="79" t="s">
        <v>180</v>
      </c>
      <c r="D42" s="80"/>
      <c r="E42" s="25">
        <v>20000</v>
      </c>
      <c r="F42" s="25">
        <v>20000</v>
      </c>
      <c r="G42" s="25">
        <v>3675</v>
      </c>
      <c r="H42" s="25" t="s">
        <v>42</v>
      </c>
      <c r="I42" s="25" t="s">
        <v>42</v>
      </c>
      <c r="J42" s="25">
        <f t="shared" si="0"/>
        <v>3675</v>
      </c>
      <c r="K42" s="25">
        <f>E42-G42</f>
        <v>16325</v>
      </c>
      <c r="L42" s="25">
        <f>K42</f>
        <v>16325</v>
      </c>
    </row>
    <row r="43" spans="1:12" ht="36.950000000000003" customHeight="1" x14ac:dyDescent="0.2">
      <c r="A43" s="26" t="s">
        <v>151</v>
      </c>
      <c r="B43" s="27" t="s">
        <v>145</v>
      </c>
      <c r="C43" s="64" t="s">
        <v>181</v>
      </c>
      <c r="D43" s="65"/>
      <c r="E43" s="28">
        <v>20000</v>
      </c>
      <c r="F43" s="28">
        <v>20000</v>
      </c>
      <c r="G43" s="28">
        <v>3675</v>
      </c>
      <c r="H43" s="28" t="s">
        <v>42</v>
      </c>
      <c r="I43" s="28" t="s">
        <v>42</v>
      </c>
      <c r="J43" s="28">
        <f t="shared" si="0"/>
        <v>3675</v>
      </c>
      <c r="K43" s="28">
        <v>16325</v>
      </c>
      <c r="L43" s="28">
        <v>16325</v>
      </c>
    </row>
    <row r="44" spans="1:12" ht="21.4" customHeight="1" x14ac:dyDescent="0.2">
      <c r="A44" s="23" t="s">
        <v>174</v>
      </c>
      <c r="B44" s="24" t="s">
        <v>145</v>
      </c>
      <c r="C44" s="79" t="s">
        <v>182</v>
      </c>
      <c r="D44" s="80"/>
      <c r="E44" s="25">
        <v>95200</v>
      </c>
      <c r="F44" s="25">
        <v>95200</v>
      </c>
      <c r="G44" s="41" t="s">
        <v>323</v>
      </c>
      <c r="H44" s="25" t="s">
        <v>42</v>
      </c>
      <c r="I44" s="25" t="s">
        <v>42</v>
      </c>
      <c r="J44" s="25">
        <f t="shared" si="0"/>
        <v>22267.16</v>
      </c>
      <c r="K44" s="25">
        <f>E44-G44</f>
        <v>72932.84</v>
      </c>
      <c r="L44" s="25">
        <f>F44-G44</f>
        <v>72932.84</v>
      </c>
    </row>
    <row r="45" spans="1:12" ht="24.6" customHeight="1" x14ac:dyDescent="0.2">
      <c r="A45" s="26" t="s">
        <v>183</v>
      </c>
      <c r="B45" s="27" t="s">
        <v>145</v>
      </c>
      <c r="C45" s="64" t="s">
        <v>184</v>
      </c>
      <c r="D45" s="65"/>
      <c r="E45" s="28">
        <v>45200</v>
      </c>
      <c r="F45" s="28">
        <v>45200</v>
      </c>
      <c r="G45" s="28">
        <v>2265</v>
      </c>
      <c r="H45" s="28" t="s">
        <v>42</v>
      </c>
      <c r="I45" s="28" t="s">
        <v>42</v>
      </c>
      <c r="J45" s="28">
        <f t="shared" si="0"/>
        <v>2265</v>
      </c>
      <c r="K45" s="28">
        <f>E45-G45</f>
        <v>42935</v>
      </c>
      <c r="L45" s="28">
        <v>42935</v>
      </c>
    </row>
    <row r="46" spans="1:12" x14ac:dyDescent="0.2">
      <c r="A46" s="26" t="s">
        <v>185</v>
      </c>
      <c r="B46" s="27" t="s">
        <v>145</v>
      </c>
      <c r="C46" s="64" t="s">
        <v>186</v>
      </c>
      <c r="D46" s="65"/>
      <c r="E46" s="28">
        <v>10000</v>
      </c>
      <c r="F46" s="28">
        <v>10000</v>
      </c>
      <c r="G46" s="28" t="s">
        <v>42</v>
      </c>
      <c r="H46" s="28" t="s">
        <v>42</v>
      </c>
      <c r="I46" s="28" t="s">
        <v>42</v>
      </c>
      <c r="J46" s="28" t="str">
        <f t="shared" si="0"/>
        <v>-</v>
      </c>
      <c r="K46" s="28">
        <v>10000</v>
      </c>
      <c r="L46" s="28">
        <v>10000</v>
      </c>
    </row>
    <row r="47" spans="1:12" x14ac:dyDescent="0.2">
      <c r="A47" s="26" t="s">
        <v>187</v>
      </c>
      <c r="B47" s="27" t="s">
        <v>145</v>
      </c>
      <c r="C47" s="64" t="s">
        <v>188</v>
      </c>
      <c r="D47" s="65"/>
      <c r="E47" s="28">
        <v>40000</v>
      </c>
      <c r="F47" s="28">
        <v>40000</v>
      </c>
      <c r="G47" s="28">
        <v>20002.16</v>
      </c>
      <c r="H47" s="28" t="s">
        <v>42</v>
      </c>
      <c r="I47" s="28" t="s">
        <v>42</v>
      </c>
      <c r="J47" s="28">
        <f t="shared" si="0"/>
        <v>20002.16</v>
      </c>
      <c r="K47" s="28">
        <f>E47-G47</f>
        <v>19997.84</v>
      </c>
      <c r="L47" s="28">
        <f>F47-G47</f>
        <v>19997.84</v>
      </c>
    </row>
    <row r="48" spans="1:12" ht="21.4" customHeight="1" x14ac:dyDescent="0.2">
      <c r="A48" s="23" t="s">
        <v>189</v>
      </c>
      <c r="B48" s="24" t="s">
        <v>145</v>
      </c>
      <c r="C48" s="79" t="s">
        <v>190</v>
      </c>
      <c r="D48" s="80"/>
      <c r="E48" s="25">
        <v>241700</v>
      </c>
      <c r="F48" s="25">
        <v>241700</v>
      </c>
      <c r="G48" s="25">
        <f>G49</f>
        <v>63884.09</v>
      </c>
      <c r="H48" s="25" t="s">
        <v>42</v>
      </c>
      <c r="I48" s="25" t="s">
        <v>42</v>
      </c>
      <c r="J48" s="25">
        <f t="shared" si="0"/>
        <v>63884.09</v>
      </c>
      <c r="K48" s="25">
        <f>E48-G48</f>
        <v>177815.91</v>
      </c>
      <c r="L48" s="25">
        <v>214936</v>
      </c>
    </row>
    <row r="49" spans="1:12" ht="24.6" customHeight="1" x14ac:dyDescent="0.2">
      <c r="A49" s="23" t="s">
        <v>191</v>
      </c>
      <c r="B49" s="24" t="s">
        <v>145</v>
      </c>
      <c r="C49" s="79" t="s">
        <v>192</v>
      </c>
      <c r="D49" s="80"/>
      <c r="E49" s="25">
        <v>241700</v>
      </c>
      <c r="F49" s="25">
        <v>241700</v>
      </c>
      <c r="G49" s="25">
        <f>G50</f>
        <v>63884.09</v>
      </c>
      <c r="H49" s="25" t="s">
        <v>42</v>
      </c>
      <c r="I49" s="25" t="s">
        <v>42</v>
      </c>
      <c r="J49" s="25">
        <f t="shared" si="0"/>
        <v>63884.09</v>
      </c>
      <c r="K49" s="25">
        <v>214936</v>
      </c>
      <c r="L49" s="25">
        <v>214936</v>
      </c>
    </row>
    <row r="50" spans="1:12" ht="24.6" customHeight="1" x14ac:dyDescent="0.2">
      <c r="A50" s="23" t="s">
        <v>191</v>
      </c>
      <c r="B50" s="24" t="s">
        <v>145</v>
      </c>
      <c r="C50" s="79" t="s">
        <v>193</v>
      </c>
      <c r="D50" s="80"/>
      <c r="E50" s="25">
        <v>241700</v>
      </c>
      <c r="F50" s="25">
        <v>241700</v>
      </c>
      <c r="G50" s="25">
        <f>G51+G52</f>
        <v>63884.09</v>
      </c>
      <c r="H50" s="25" t="s">
        <v>42</v>
      </c>
      <c r="I50" s="25" t="s">
        <v>42</v>
      </c>
      <c r="J50" s="25">
        <f t="shared" ref="J50:J80" si="1">IF(IF(G50="-",0,G50)+IF(H50="-",0,H50)+IF(I50="-",0,I50)=0,"-",IF(G50="-",0,G50)+IF(H50="-",0,H50)+IF(I50="-",0,I50))</f>
        <v>63884.09</v>
      </c>
      <c r="K50" s="25">
        <v>214936</v>
      </c>
      <c r="L50" s="25">
        <v>214936</v>
      </c>
    </row>
    <row r="51" spans="1:12" ht="24.6" customHeight="1" x14ac:dyDescent="0.2">
      <c r="A51" s="26" t="s">
        <v>154</v>
      </c>
      <c r="B51" s="27" t="s">
        <v>145</v>
      </c>
      <c r="C51" s="64" t="s">
        <v>194</v>
      </c>
      <c r="D51" s="65"/>
      <c r="E51" s="28">
        <v>187200</v>
      </c>
      <c r="F51" s="28">
        <v>187200</v>
      </c>
      <c r="G51" s="28">
        <v>50097.54</v>
      </c>
      <c r="H51" s="28" t="s">
        <v>42</v>
      </c>
      <c r="I51" s="28" t="s">
        <v>42</v>
      </c>
      <c r="J51" s="28">
        <f t="shared" si="1"/>
        <v>50097.54</v>
      </c>
      <c r="K51" s="28">
        <f>E51-G51</f>
        <v>137102.46</v>
      </c>
      <c r="L51" s="28">
        <f>K51</f>
        <v>137102.46</v>
      </c>
    </row>
    <row r="52" spans="1:12" ht="49.15" customHeight="1" x14ac:dyDescent="0.2">
      <c r="A52" s="26" t="s">
        <v>158</v>
      </c>
      <c r="B52" s="27" t="s">
        <v>145</v>
      </c>
      <c r="C52" s="64" t="s">
        <v>195</v>
      </c>
      <c r="D52" s="65"/>
      <c r="E52" s="28">
        <v>54500</v>
      </c>
      <c r="F52" s="28">
        <v>54500</v>
      </c>
      <c r="G52" s="28">
        <v>13786.55</v>
      </c>
      <c r="H52" s="28" t="s">
        <v>42</v>
      </c>
      <c r="I52" s="28" t="s">
        <v>42</v>
      </c>
      <c r="J52" s="28">
        <f t="shared" si="1"/>
        <v>13786.55</v>
      </c>
      <c r="K52" s="28">
        <f>E52-G52</f>
        <v>40713.449999999997</v>
      </c>
      <c r="L52" s="28">
        <f>K52</f>
        <v>40713.449999999997</v>
      </c>
    </row>
    <row r="53" spans="1:12" ht="24.6" customHeight="1" x14ac:dyDescent="0.2">
      <c r="A53" s="23" t="s">
        <v>196</v>
      </c>
      <c r="B53" s="24" t="s">
        <v>145</v>
      </c>
      <c r="C53" s="79" t="s">
        <v>197</v>
      </c>
      <c r="D53" s="80"/>
      <c r="E53" s="25">
        <v>84000</v>
      </c>
      <c r="F53" s="25">
        <v>84000</v>
      </c>
      <c r="G53" s="25" t="s">
        <v>42</v>
      </c>
      <c r="H53" s="25" t="s">
        <v>42</v>
      </c>
      <c r="I53" s="25" t="s">
        <v>42</v>
      </c>
      <c r="J53" s="25" t="str">
        <f t="shared" si="1"/>
        <v>-</v>
      </c>
      <c r="K53" s="25">
        <v>84000</v>
      </c>
      <c r="L53" s="25">
        <v>84000</v>
      </c>
    </row>
    <row r="54" spans="1:12" ht="21.4" customHeight="1" x14ac:dyDescent="0.2">
      <c r="A54" s="23" t="s">
        <v>198</v>
      </c>
      <c r="B54" s="24" t="s">
        <v>145</v>
      </c>
      <c r="C54" s="79" t="s">
        <v>199</v>
      </c>
      <c r="D54" s="80"/>
      <c r="E54" s="25">
        <v>84000</v>
      </c>
      <c r="F54" s="25">
        <v>84000</v>
      </c>
      <c r="G54" s="25" t="s">
        <v>42</v>
      </c>
      <c r="H54" s="25" t="s">
        <v>42</v>
      </c>
      <c r="I54" s="25" t="s">
        <v>42</v>
      </c>
      <c r="J54" s="25" t="str">
        <f t="shared" si="1"/>
        <v>-</v>
      </c>
      <c r="K54" s="25">
        <v>84000</v>
      </c>
      <c r="L54" s="25">
        <v>84000</v>
      </c>
    </row>
    <row r="55" spans="1:12" ht="21.4" customHeight="1" x14ac:dyDescent="0.2">
      <c r="A55" s="23" t="s">
        <v>198</v>
      </c>
      <c r="B55" s="24" t="s">
        <v>145</v>
      </c>
      <c r="C55" s="79" t="s">
        <v>200</v>
      </c>
      <c r="D55" s="80"/>
      <c r="E55" s="25">
        <v>84000</v>
      </c>
      <c r="F55" s="25">
        <v>84000</v>
      </c>
      <c r="G55" s="25" t="s">
        <v>42</v>
      </c>
      <c r="H55" s="25" t="s">
        <v>42</v>
      </c>
      <c r="I55" s="25" t="s">
        <v>42</v>
      </c>
      <c r="J55" s="25" t="str">
        <f t="shared" si="1"/>
        <v>-</v>
      </c>
      <c r="K55" s="25">
        <v>84000</v>
      </c>
      <c r="L55" s="25">
        <v>84000</v>
      </c>
    </row>
    <row r="56" spans="1:12" ht="36.950000000000003" customHeight="1" x14ac:dyDescent="0.2">
      <c r="A56" s="26" t="s">
        <v>151</v>
      </c>
      <c r="B56" s="27" t="s">
        <v>145</v>
      </c>
      <c r="C56" s="64" t="s">
        <v>201</v>
      </c>
      <c r="D56" s="65"/>
      <c r="E56" s="28">
        <v>84000</v>
      </c>
      <c r="F56" s="28">
        <v>84000</v>
      </c>
      <c r="G56" s="28" t="s">
        <v>42</v>
      </c>
      <c r="H56" s="28" t="s">
        <v>42</v>
      </c>
      <c r="I56" s="28" t="s">
        <v>42</v>
      </c>
      <c r="J56" s="28" t="str">
        <f t="shared" si="1"/>
        <v>-</v>
      </c>
      <c r="K56" s="28">
        <v>84000</v>
      </c>
      <c r="L56" s="28">
        <v>84000</v>
      </c>
    </row>
    <row r="57" spans="1:12" ht="21.4" customHeight="1" x14ac:dyDescent="0.2">
      <c r="A57" s="23" t="s">
        <v>202</v>
      </c>
      <c r="B57" s="24" t="s">
        <v>145</v>
      </c>
      <c r="C57" s="79" t="s">
        <v>203</v>
      </c>
      <c r="D57" s="80"/>
      <c r="E57" s="25">
        <v>1888100</v>
      </c>
      <c r="F57" s="25">
        <v>1888100</v>
      </c>
      <c r="G57" s="25">
        <v>100000</v>
      </c>
      <c r="H57" s="25" t="s">
        <v>42</v>
      </c>
      <c r="I57" s="25" t="s">
        <v>42</v>
      </c>
      <c r="J57" s="25">
        <f t="shared" si="1"/>
        <v>100000</v>
      </c>
      <c r="K57" s="25">
        <f>E57-G57</f>
        <v>1788100</v>
      </c>
      <c r="L57" s="25">
        <f>F57-G57</f>
        <v>1788100</v>
      </c>
    </row>
    <row r="58" spans="1:12" ht="21.4" customHeight="1" x14ac:dyDescent="0.2">
      <c r="A58" s="23" t="s">
        <v>204</v>
      </c>
      <c r="B58" s="24" t="s">
        <v>145</v>
      </c>
      <c r="C58" s="79" t="s">
        <v>205</v>
      </c>
      <c r="D58" s="80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1"/>
        <v>-</v>
      </c>
      <c r="K58" s="25">
        <v>23200</v>
      </c>
      <c r="L58" s="25">
        <v>23200</v>
      </c>
    </row>
    <row r="59" spans="1:12" ht="21.4" customHeight="1" x14ac:dyDescent="0.2">
      <c r="A59" s="23" t="s">
        <v>204</v>
      </c>
      <c r="B59" s="24" t="s">
        <v>145</v>
      </c>
      <c r="C59" s="79" t="s">
        <v>206</v>
      </c>
      <c r="D59" s="80"/>
      <c r="E59" s="25">
        <v>23200</v>
      </c>
      <c r="F59" s="25">
        <v>23200</v>
      </c>
      <c r="G59" s="25" t="s">
        <v>42</v>
      </c>
      <c r="H59" s="25" t="s">
        <v>42</v>
      </c>
      <c r="I59" s="25" t="s">
        <v>42</v>
      </c>
      <c r="J59" s="25" t="str">
        <f t="shared" si="1"/>
        <v>-</v>
      </c>
      <c r="K59" s="25">
        <v>23200</v>
      </c>
      <c r="L59" s="25">
        <v>23200</v>
      </c>
    </row>
    <row r="60" spans="1:12" ht="36.950000000000003" customHeight="1" x14ac:dyDescent="0.2">
      <c r="A60" s="26" t="s">
        <v>151</v>
      </c>
      <c r="B60" s="27" t="s">
        <v>145</v>
      </c>
      <c r="C60" s="64" t="s">
        <v>207</v>
      </c>
      <c r="D60" s="65"/>
      <c r="E60" s="28">
        <v>23200</v>
      </c>
      <c r="F60" s="28">
        <v>23200</v>
      </c>
      <c r="G60" s="28" t="s">
        <v>42</v>
      </c>
      <c r="H60" s="28" t="s">
        <v>42</v>
      </c>
      <c r="I60" s="28" t="s">
        <v>42</v>
      </c>
      <c r="J60" s="28" t="str">
        <f t="shared" si="1"/>
        <v>-</v>
      </c>
      <c r="K60" s="28">
        <v>23200</v>
      </c>
      <c r="L60" s="28">
        <v>23200</v>
      </c>
    </row>
    <row r="61" spans="1:12" ht="21.4" customHeight="1" x14ac:dyDescent="0.2">
      <c r="A61" s="23" t="s">
        <v>208</v>
      </c>
      <c r="B61" s="24" t="s">
        <v>145</v>
      </c>
      <c r="C61" s="79" t="s">
        <v>209</v>
      </c>
      <c r="D61" s="80"/>
      <c r="E61" s="25">
        <v>1864900</v>
      </c>
      <c r="F61" s="25">
        <v>1864900</v>
      </c>
      <c r="G61" s="102">
        <v>100000</v>
      </c>
      <c r="H61" s="25" t="s">
        <v>42</v>
      </c>
      <c r="I61" s="25" t="s">
        <v>42</v>
      </c>
      <c r="J61" s="25">
        <f t="shared" si="1"/>
        <v>100000</v>
      </c>
      <c r="K61" s="25">
        <f>E61-G61</f>
        <v>1764900</v>
      </c>
      <c r="L61" s="25">
        <v>1764900</v>
      </c>
    </row>
    <row r="62" spans="1:12" ht="21.4" customHeight="1" x14ac:dyDescent="0.2">
      <c r="A62" s="23" t="s">
        <v>208</v>
      </c>
      <c r="B62" s="24" t="s">
        <v>145</v>
      </c>
      <c r="C62" s="79" t="s">
        <v>210</v>
      </c>
      <c r="D62" s="80"/>
      <c r="E62" s="25">
        <v>1864900</v>
      </c>
      <c r="F62" s="25">
        <v>1864900</v>
      </c>
      <c r="G62" s="28">
        <v>100000</v>
      </c>
      <c r="H62" s="25" t="s">
        <v>42</v>
      </c>
      <c r="I62" s="25" t="s">
        <v>42</v>
      </c>
      <c r="J62" s="25">
        <f t="shared" si="1"/>
        <v>100000</v>
      </c>
      <c r="K62" s="25">
        <f>E62-G62</f>
        <v>1764900</v>
      </c>
      <c r="L62" s="25">
        <v>1764900</v>
      </c>
    </row>
    <row r="63" spans="1:12" ht="36.950000000000003" customHeight="1" x14ac:dyDescent="0.2">
      <c r="A63" s="26" t="s">
        <v>151</v>
      </c>
      <c r="B63" s="27" t="s">
        <v>145</v>
      </c>
      <c r="C63" s="64" t="s">
        <v>211</v>
      </c>
      <c r="D63" s="65"/>
      <c r="E63" s="28">
        <v>1864900</v>
      </c>
      <c r="F63" s="28">
        <v>1864900</v>
      </c>
      <c r="G63" s="28">
        <v>100000</v>
      </c>
      <c r="H63" s="28" t="s">
        <v>42</v>
      </c>
      <c r="I63" s="28" t="s">
        <v>42</v>
      </c>
      <c r="J63" s="28">
        <f t="shared" si="1"/>
        <v>100000</v>
      </c>
      <c r="K63" s="28">
        <v>1764900</v>
      </c>
      <c r="L63" s="25">
        <v>1764900</v>
      </c>
    </row>
    <row r="64" spans="1:12" ht="21.4" customHeight="1" x14ac:dyDescent="0.2">
      <c r="A64" s="23" t="s">
        <v>212</v>
      </c>
      <c r="B64" s="24" t="s">
        <v>145</v>
      </c>
      <c r="C64" s="79" t="s">
        <v>213</v>
      </c>
      <c r="D64" s="80"/>
      <c r="E64" s="25">
        <v>271600</v>
      </c>
      <c r="F64" s="25">
        <f>F65+F68</f>
        <v>271600</v>
      </c>
      <c r="G64" s="25">
        <v>41085.1</v>
      </c>
      <c r="H64" s="25" t="s">
        <v>42</v>
      </c>
      <c r="I64" s="25" t="s">
        <v>42</v>
      </c>
      <c r="J64" s="25">
        <f t="shared" si="1"/>
        <v>41085.1</v>
      </c>
      <c r="K64" s="25">
        <f>E64-G64</f>
        <v>230514.9</v>
      </c>
      <c r="L64" s="25">
        <f>K64</f>
        <v>230514.9</v>
      </c>
    </row>
    <row r="65" spans="1:12" ht="21.4" customHeight="1" x14ac:dyDescent="0.2">
      <c r="A65" s="23" t="s">
        <v>214</v>
      </c>
      <c r="B65" s="24" t="s">
        <v>145</v>
      </c>
      <c r="C65" s="79" t="s">
        <v>215</v>
      </c>
      <c r="D65" s="80"/>
      <c r="E65" s="25">
        <v>71000</v>
      </c>
      <c r="F65" s="25">
        <v>71000</v>
      </c>
      <c r="G65" s="25" t="s">
        <v>42</v>
      </c>
      <c r="H65" s="25" t="s">
        <v>42</v>
      </c>
      <c r="I65" s="25" t="s">
        <v>42</v>
      </c>
      <c r="J65" s="25" t="str">
        <f t="shared" si="1"/>
        <v>-</v>
      </c>
      <c r="K65" s="25">
        <v>71000</v>
      </c>
      <c r="L65" s="25">
        <v>71000</v>
      </c>
    </row>
    <row r="66" spans="1:12" ht="21.4" customHeight="1" x14ac:dyDescent="0.2">
      <c r="A66" s="23" t="s">
        <v>214</v>
      </c>
      <c r="B66" s="24" t="s">
        <v>145</v>
      </c>
      <c r="C66" s="79" t="s">
        <v>216</v>
      </c>
      <c r="D66" s="80"/>
      <c r="E66" s="25">
        <v>71000</v>
      </c>
      <c r="F66" s="25">
        <v>71000</v>
      </c>
      <c r="G66" s="25" t="s">
        <v>42</v>
      </c>
      <c r="H66" s="25" t="s">
        <v>42</v>
      </c>
      <c r="I66" s="25" t="s">
        <v>42</v>
      </c>
      <c r="J66" s="25" t="str">
        <f t="shared" si="1"/>
        <v>-</v>
      </c>
      <c r="K66" s="25">
        <v>71000</v>
      </c>
      <c r="L66" s="25">
        <v>71000</v>
      </c>
    </row>
    <row r="67" spans="1:12" ht="36.950000000000003" customHeight="1" x14ac:dyDescent="0.2">
      <c r="A67" s="26" t="s">
        <v>151</v>
      </c>
      <c r="B67" s="27" t="s">
        <v>145</v>
      </c>
      <c r="C67" s="64" t="s">
        <v>217</v>
      </c>
      <c r="D67" s="65"/>
      <c r="E67" s="28">
        <v>71000</v>
      </c>
      <c r="F67" s="28">
        <v>71000</v>
      </c>
      <c r="G67" s="28" t="s">
        <v>42</v>
      </c>
      <c r="H67" s="28" t="s">
        <v>42</v>
      </c>
      <c r="I67" s="28" t="s">
        <v>42</v>
      </c>
      <c r="J67" s="28" t="str">
        <f t="shared" si="1"/>
        <v>-</v>
      </c>
      <c r="K67" s="28">
        <v>71000</v>
      </c>
      <c r="L67" s="28">
        <v>71000</v>
      </c>
    </row>
    <row r="68" spans="1:12" ht="21.4" customHeight="1" x14ac:dyDescent="0.2">
      <c r="A68" s="23" t="s">
        <v>218</v>
      </c>
      <c r="B68" s="24" t="s">
        <v>145</v>
      </c>
      <c r="C68" s="79" t="s">
        <v>219</v>
      </c>
      <c r="D68" s="80"/>
      <c r="E68" s="25">
        <f>E69+E71+E73+E75+E77</f>
        <v>200600</v>
      </c>
      <c r="F68" s="25">
        <v>200600</v>
      </c>
      <c r="G68" s="25">
        <v>41085.1</v>
      </c>
      <c r="H68" s="25" t="s">
        <v>42</v>
      </c>
      <c r="I68" s="25" t="s">
        <v>42</v>
      </c>
      <c r="J68" s="25">
        <f t="shared" si="1"/>
        <v>41085.1</v>
      </c>
      <c r="K68" s="25">
        <f>E68-G68</f>
        <v>159514.9</v>
      </c>
      <c r="L68" s="25">
        <f>K68</f>
        <v>159514.9</v>
      </c>
    </row>
    <row r="69" spans="1:12" ht="21.4" customHeight="1" x14ac:dyDescent="0.2">
      <c r="A69" s="23" t="s">
        <v>218</v>
      </c>
      <c r="B69" s="24" t="s">
        <v>145</v>
      </c>
      <c r="C69" s="79" t="s">
        <v>220</v>
      </c>
      <c r="D69" s="80"/>
      <c r="E69" s="25">
        <v>112600</v>
      </c>
      <c r="F69" s="25">
        <v>112600</v>
      </c>
      <c r="G69" s="25">
        <v>23366.59</v>
      </c>
      <c r="H69" s="25" t="s">
        <v>42</v>
      </c>
      <c r="I69" s="25" t="s">
        <v>42</v>
      </c>
      <c r="J69" s="25">
        <f t="shared" si="1"/>
        <v>23366.59</v>
      </c>
      <c r="K69" s="25">
        <f>E69-G69</f>
        <v>89233.41</v>
      </c>
      <c r="L69" s="25">
        <f>K69</f>
        <v>89233.41</v>
      </c>
    </row>
    <row r="70" spans="1:12" x14ac:dyDescent="0.2">
      <c r="A70" s="26" t="s">
        <v>163</v>
      </c>
      <c r="B70" s="27" t="s">
        <v>145</v>
      </c>
      <c r="C70" s="64" t="s">
        <v>221</v>
      </c>
      <c r="D70" s="65"/>
      <c r="E70" s="28">
        <v>112600</v>
      </c>
      <c r="F70" s="28">
        <v>112600</v>
      </c>
      <c r="G70" s="28">
        <v>23366.59</v>
      </c>
      <c r="H70" s="28" t="s">
        <v>42</v>
      </c>
      <c r="I70" s="28" t="s">
        <v>42</v>
      </c>
      <c r="J70" s="28">
        <f t="shared" si="1"/>
        <v>23366.59</v>
      </c>
      <c r="K70" s="28">
        <f>E70-G70</f>
        <v>89233.41</v>
      </c>
      <c r="L70" s="28">
        <f>K70</f>
        <v>89233.41</v>
      </c>
    </row>
    <row r="71" spans="1:12" ht="21.4" customHeight="1" x14ac:dyDescent="0.2">
      <c r="A71" s="23" t="s">
        <v>218</v>
      </c>
      <c r="B71" s="24" t="s">
        <v>145</v>
      </c>
      <c r="C71" s="79" t="s">
        <v>222</v>
      </c>
      <c r="D71" s="80"/>
      <c r="E71" s="25">
        <v>20000</v>
      </c>
      <c r="F71" s="25">
        <v>20000</v>
      </c>
      <c r="G71" s="25" t="s">
        <v>42</v>
      </c>
      <c r="H71" s="25" t="s">
        <v>42</v>
      </c>
      <c r="I71" s="25" t="s">
        <v>42</v>
      </c>
      <c r="J71" s="25" t="str">
        <f t="shared" si="1"/>
        <v>-</v>
      </c>
      <c r="K71" s="25">
        <v>20000</v>
      </c>
      <c r="L71" s="25">
        <v>20000</v>
      </c>
    </row>
    <row r="72" spans="1:12" ht="36.950000000000003" customHeight="1" x14ac:dyDescent="0.2">
      <c r="A72" s="26" t="s">
        <v>151</v>
      </c>
      <c r="B72" s="27" t="s">
        <v>145</v>
      </c>
      <c r="C72" s="64" t="s">
        <v>223</v>
      </c>
      <c r="D72" s="65"/>
      <c r="E72" s="28">
        <v>20000</v>
      </c>
      <c r="F72" s="28">
        <v>20000</v>
      </c>
      <c r="G72" s="28" t="s">
        <v>42</v>
      </c>
      <c r="H72" s="28" t="s">
        <v>42</v>
      </c>
      <c r="I72" s="28" t="s">
        <v>42</v>
      </c>
      <c r="J72" s="28" t="str">
        <f t="shared" si="1"/>
        <v>-</v>
      </c>
      <c r="K72" s="28">
        <v>20000</v>
      </c>
      <c r="L72" s="28">
        <v>20000</v>
      </c>
    </row>
    <row r="73" spans="1:12" ht="21.4" customHeight="1" x14ac:dyDescent="0.2">
      <c r="A73" s="23" t="s">
        <v>218</v>
      </c>
      <c r="B73" s="24" t="s">
        <v>145</v>
      </c>
      <c r="C73" s="79" t="s">
        <v>224</v>
      </c>
      <c r="D73" s="80"/>
      <c r="E73" s="25">
        <v>20000</v>
      </c>
      <c r="F73" s="25">
        <v>20000</v>
      </c>
      <c r="G73" s="25" t="s">
        <v>42</v>
      </c>
      <c r="H73" s="25" t="s">
        <v>42</v>
      </c>
      <c r="I73" s="25" t="s">
        <v>42</v>
      </c>
      <c r="J73" s="25" t="str">
        <f t="shared" si="1"/>
        <v>-</v>
      </c>
      <c r="K73" s="25">
        <v>20000</v>
      </c>
      <c r="L73" s="25">
        <v>20000</v>
      </c>
    </row>
    <row r="74" spans="1:12" ht="36.950000000000003" customHeight="1" x14ac:dyDescent="0.2">
      <c r="A74" s="26" t="s">
        <v>151</v>
      </c>
      <c r="B74" s="27" t="s">
        <v>145</v>
      </c>
      <c r="C74" s="64" t="s">
        <v>225</v>
      </c>
      <c r="D74" s="65"/>
      <c r="E74" s="28">
        <v>20000</v>
      </c>
      <c r="F74" s="28">
        <v>20000</v>
      </c>
      <c r="G74" s="28" t="s">
        <v>42</v>
      </c>
      <c r="H74" s="28" t="s">
        <v>42</v>
      </c>
      <c r="I74" s="28" t="s">
        <v>42</v>
      </c>
      <c r="J74" s="28" t="str">
        <f t="shared" si="1"/>
        <v>-</v>
      </c>
      <c r="K74" s="28">
        <v>20000</v>
      </c>
      <c r="L74" s="28">
        <v>20000</v>
      </c>
    </row>
    <row r="75" spans="1:12" ht="21.4" customHeight="1" x14ac:dyDescent="0.2">
      <c r="A75" s="23" t="s">
        <v>218</v>
      </c>
      <c r="B75" s="24" t="s">
        <v>145</v>
      </c>
      <c r="C75" s="79" t="s">
        <v>226</v>
      </c>
      <c r="D75" s="80"/>
      <c r="E75" s="25">
        <v>18000</v>
      </c>
      <c r="F75" s="25">
        <v>18000</v>
      </c>
      <c r="G75" s="25" t="s">
        <v>42</v>
      </c>
      <c r="H75" s="25" t="s">
        <v>42</v>
      </c>
      <c r="I75" s="25" t="s">
        <v>42</v>
      </c>
      <c r="J75" s="25" t="str">
        <f t="shared" si="1"/>
        <v>-</v>
      </c>
      <c r="K75" s="25">
        <v>18000</v>
      </c>
      <c r="L75" s="25">
        <v>18000</v>
      </c>
    </row>
    <row r="76" spans="1:12" ht="36.950000000000003" customHeight="1" x14ac:dyDescent="0.2">
      <c r="A76" s="26" t="s">
        <v>151</v>
      </c>
      <c r="B76" s="27" t="s">
        <v>145</v>
      </c>
      <c r="C76" s="64" t="s">
        <v>227</v>
      </c>
      <c r="D76" s="65"/>
      <c r="E76" s="28">
        <v>18000</v>
      </c>
      <c r="F76" s="28">
        <v>18000</v>
      </c>
      <c r="G76" s="28" t="s">
        <v>42</v>
      </c>
      <c r="H76" s="28" t="s">
        <v>42</v>
      </c>
      <c r="I76" s="28" t="s">
        <v>42</v>
      </c>
      <c r="J76" s="28" t="str">
        <f t="shared" si="1"/>
        <v>-</v>
      </c>
      <c r="K76" s="28">
        <v>18000</v>
      </c>
      <c r="L76" s="28">
        <v>18000</v>
      </c>
    </row>
    <row r="77" spans="1:12" ht="21.4" customHeight="1" x14ac:dyDescent="0.2">
      <c r="A77" s="23" t="s">
        <v>218</v>
      </c>
      <c r="B77" s="24" t="s">
        <v>145</v>
      </c>
      <c r="C77" s="79" t="s">
        <v>228</v>
      </c>
      <c r="D77" s="80"/>
      <c r="E77" s="25">
        <v>30000</v>
      </c>
      <c r="F77" s="25">
        <v>30000</v>
      </c>
      <c r="G77" s="25">
        <v>17718.509999999998</v>
      </c>
      <c r="H77" s="25" t="s">
        <v>42</v>
      </c>
      <c r="I77" s="25" t="s">
        <v>42</v>
      </c>
      <c r="J77" s="25">
        <f t="shared" si="1"/>
        <v>17718.509999999998</v>
      </c>
      <c r="K77" s="25">
        <f>E77-G77</f>
        <v>12281.490000000002</v>
      </c>
      <c r="L77" s="25">
        <f>K77</f>
        <v>12281.490000000002</v>
      </c>
    </row>
    <row r="78" spans="1:12" ht="36.950000000000003" customHeight="1" x14ac:dyDescent="0.2">
      <c r="A78" s="26" t="s">
        <v>151</v>
      </c>
      <c r="B78" s="27" t="s">
        <v>145</v>
      </c>
      <c r="C78" s="64" t="s">
        <v>229</v>
      </c>
      <c r="D78" s="65"/>
      <c r="E78" s="28">
        <v>30000</v>
      </c>
      <c r="F78" s="28">
        <v>30000</v>
      </c>
      <c r="G78" s="28">
        <v>17718.509999999998</v>
      </c>
      <c r="H78" s="28" t="s">
        <v>42</v>
      </c>
      <c r="I78" s="28" t="s">
        <v>42</v>
      </c>
      <c r="J78" s="28">
        <f t="shared" si="1"/>
        <v>17718.509999999998</v>
      </c>
      <c r="K78" s="28">
        <f>E78-G78</f>
        <v>12281.490000000002</v>
      </c>
      <c r="L78" s="28">
        <f>K78</f>
        <v>12281.490000000002</v>
      </c>
    </row>
    <row r="79" spans="1:12" ht="21.4" customHeight="1" x14ac:dyDescent="0.2">
      <c r="A79" s="23" t="s">
        <v>230</v>
      </c>
      <c r="B79" s="24" t="s">
        <v>145</v>
      </c>
      <c r="C79" s="79" t="s">
        <v>231</v>
      </c>
      <c r="D79" s="80"/>
      <c r="E79" s="25">
        <v>5100</v>
      </c>
      <c r="F79" s="25">
        <v>5100</v>
      </c>
      <c r="G79" s="25" t="s">
        <v>42</v>
      </c>
      <c r="H79" s="25" t="s">
        <v>42</v>
      </c>
      <c r="I79" s="25" t="s">
        <v>42</v>
      </c>
      <c r="J79" s="25" t="str">
        <f t="shared" si="1"/>
        <v>-</v>
      </c>
      <c r="K79" s="25">
        <v>5100</v>
      </c>
      <c r="L79" s="25">
        <v>5100</v>
      </c>
    </row>
    <row r="80" spans="1:12" ht="36.950000000000003" customHeight="1" x14ac:dyDescent="0.2">
      <c r="A80" s="23" t="s">
        <v>232</v>
      </c>
      <c r="B80" s="24" t="s">
        <v>145</v>
      </c>
      <c r="C80" s="79" t="s">
        <v>233</v>
      </c>
      <c r="D80" s="80"/>
      <c r="E80" s="25">
        <v>5100</v>
      </c>
      <c r="F80" s="25">
        <v>5100</v>
      </c>
      <c r="G80" s="25" t="s">
        <v>42</v>
      </c>
      <c r="H80" s="25" t="s">
        <v>42</v>
      </c>
      <c r="I80" s="25" t="s">
        <v>42</v>
      </c>
      <c r="J80" s="25" t="str">
        <f t="shared" si="1"/>
        <v>-</v>
      </c>
      <c r="K80" s="25">
        <v>5100</v>
      </c>
      <c r="L80" s="25">
        <v>5100</v>
      </c>
    </row>
    <row r="81" spans="1:12" ht="36.950000000000003" customHeight="1" x14ac:dyDescent="0.2">
      <c r="A81" s="23" t="s">
        <v>232</v>
      </c>
      <c r="B81" s="24" t="s">
        <v>145</v>
      </c>
      <c r="C81" s="79" t="s">
        <v>234</v>
      </c>
      <c r="D81" s="80"/>
      <c r="E81" s="25">
        <v>5100</v>
      </c>
      <c r="F81" s="25">
        <v>5100</v>
      </c>
      <c r="G81" s="25" t="s">
        <v>42</v>
      </c>
      <c r="H81" s="25" t="s">
        <v>42</v>
      </c>
      <c r="I81" s="25" t="s">
        <v>42</v>
      </c>
      <c r="J81" s="25" t="str">
        <f t="shared" ref="J81:J91" si="2">IF(IF(G81="-",0,G81)+IF(H81="-",0,H81)+IF(I81="-",0,I81)=0,"-",IF(G81="-",0,G81)+IF(H81="-",0,H81)+IF(I81="-",0,I81))</f>
        <v>-</v>
      </c>
      <c r="K81" s="25">
        <v>5100</v>
      </c>
      <c r="L81" s="25">
        <v>5100</v>
      </c>
    </row>
    <row r="82" spans="1:12" ht="36.950000000000003" customHeight="1" x14ac:dyDescent="0.2">
      <c r="A82" s="26" t="s">
        <v>151</v>
      </c>
      <c r="B82" s="27" t="s">
        <v>145</v>
      </c>
      <c r="C82" s="64" t="s">
        <v>235</v>
      </c>
      <c r="D82" s="65"/>
      <c r="E82" s="28">
        <v>5100</v>
      </c>
      <c r="F82" s="28">
        <v>5100</v>
      </c>
      <c r="G82" s="28" t="s">
        <v>42</v>
      </c>
      <c r="H82" s="28" t="s">
        <v>42</v>
      </c>
      <c r="I82" s="28" t="s">
        <v>42</v>
      </c>
      <c r="J82" s="28" t="str">
        <f t="shared" si="2"/>
        <v>-</v>
      </c>
      <c r="K82" s="28">
        <v>5100</v>
      </c>
      <c r="L82" s="28">
        <v>5100</v>
      </c>
    </row>
    <row r="83" spans="1:12" ht="21.4" customHeight="1" x14ac:dyDescent="0.2">
      <c r="A83" s="23" t="s">
        <v>236</v>
      </c>
      <c r="B83" s="24" t="s">
        <v>145</v>
      </c>
      <c r="C83" s="79" t="s">
        <v>237</v>
      </c>
      <c r="D83" s="80"/>
      <c r="E83" s="25">
        <v>3277500</v>
      </c>
      <c r="F83" s="25">
        <v>3277500</v>
      </c>
      <c r="G83" s="28">
        <v>753491.99</v>
      </c>
      <c r="H83" s="25" t="s">
        <v>42</v>
      </c>
      <c r="I83" s="25" t="s">
        <v>42</v>
      </c>
      <c r="J83" s="25">
        <f t="shared" si="2"/>
        <v>753491.99</v>
      </c>
      <c r="K83" s="25">
        <f>E83-G83</f>
        <v>2524008.0099999998</v>
      </c>
      <c r="L83" s="25">
        <f>K83</f>
        <v>2524008.0099999998</v>
      </c>
    </row>
    <row r="84" spans="1:12" ht="21.4" customHeight="1" x14ac:dyDescent="0.2">
      <c r="A84" s="23" t="s">
        <v>238</v>
      </c>
      <c r="B84" s="24" t="s">
        <v>145</v>
      </c>
      <c r="C84" s="79" t="s">
        <v>239</v>
      </c>
      <c r="D84" s="80"/>
      <c r="E84" s="25">
        <v>3277500</v>
      </c>
      <c r="F84" s="25">
        <v>3277500</v>
      </c>
      <c r="G84" s="28">
        <v>753491.99</v>
      </c>
      <c r="H84" s="25" t="s">
        <v>42</v>
      </c>
      <c r="I84" s="25" t="s">
        <v>42</v>
      </c>
      <c r="J84" s="25">
        <f t="shared" si="2"/>
        <v>753491.99</v>
      </c>
      <c r="K84" s="25">
        <f>E84-G84</f>
        <v>2524008.0099999998</v>
      </c>
      <c r="L84" s="25">
        <f>K84</f>
        <v>2524008.0099999998</v>
      </c>
    </row>
    <row r="85" spans="1:12" ht="21.4" customHeight="1" x14ac:dyDescent="0.2">
      <c r="A85" s="23" t="s">
        <v>238</v>
      </c>
      <c r="B85" s="24" t="s">
        <v>145</v>
      </c>
      <c r="C85" s="79" t="s">
        <v>240</v>
      </c>
      <c r="D85" s="80"/>
      <c r="E85" s="25">
        <v>3277500</v>
      </c>
      <c r="F85" s="25">
        <v>3277500</v>
      </c>
      <c r="G85" s="28">
        <v>753491.99</v>
      </c>
      <c r="H85" s="25" t="s">
        <v>42</v>
      </c>
      <c r="I85" s="25" t="s">
        <v>42</v>
      </c>
      <c r="J85" s="25">
        <f t="shared" si="2"/>
        <v>753491.99</v>
      </c>
      <c r="K85" s="25">
        <f>E85-G85</f>
        <v>2524008.0099999998</v>
      </c>
      <c r="L85" s="25">
        <f>K85</f>
        <v>2524008.0099999998</v>
      </c>
    </row>
    <row r="86" spans="1:12" ht="61.5" customHeight="1" x14ac:dyDescent="0.2">
      <c r="A86" s="26" t="s">
        <v>241</v>
      </c>
      <c r="B86" s="27" t="s">
        <v>145</v>
      </c>
      <c r="C86" s="64" t="s">
        <v>242</v>
      </c>
      <c r="D86" s="65"/>
      <c r="E86" s="28">
        <v>3277500</v>
      </c>
      <c r="F86" s="28">
        <v>3277500</v>
      </c>
      <c r="G86" s="28">
        <v>753491.99</v>
      </c>
      <c r="H86" s="28" t="s">
        <v>42</v>
      </c>
      <c r="I86" s="28" t="s">
        <v>42</v>
      </c>
      <c r="J86" s="28">
        <f t="shared" si="2"/>
        <v>753491.99</v>
      </c>
      <c r="K86" s="28">
        <v>2844000</v>
      </c>
      <c r="L86" s="28">
        <v>2844000</v>
      </c>
    </row>
    <row r="87" spans="1:12" ht="21.4" customHeight="1" x14ac:dyDescent="0.2">
      <c r="A87" s="23" t="s">
        <v>243</v>
      </c>
      <c r="B87" s="24" t="s">
        <v>145</v>
      </c>
      <c r="C87" s="79" t="s">
        <v>244</v>
      </c>
      <c r="D87" s="80"/>
      <c r="E87" s="25">
        <v>300000</v>
      </c>
      <c r="F87" s="25">
        <v>300000</v>
      </c>
      <c r="G87" s="102">
        <v>76513.38</v>
      </c>
      <c r="H87" s="25" t="s">
        <v>42</v>
      </c>
      <c r="I87" s="25" t="s">
        <v>42</v>
      </c>
      <c r="J87" s="25">
        <f t="shared" si="2"/>
        <v>76513.38</v>
      </c>
      <c r="K87" s="25">
        <f>E87-G87</f>
        <v>223486.62</v>
      </c>
      <c r="L87" s="25">
        <f>F87-G87</f>
        <v>223486.62</v>
      </c>
    </row>
    <row r="88" spans="1:12" ht="21.4" customHeight="1" x14ac:dyDescent="0.2">
      <c r="A88" s="23" t="s">
        <v>245</v>
      </c>
      <c r="B88" s="24" t="s">
        <v>145</v>
      </c>
      <c r="C88" s="79" t="s">
        <v>246</v>
      </c>
      <c r="D88" s="80"/>
      <c r="E88" s="25">
        <v>300000</v>
      </c>
      <c r="F88" s="25">
        <v>300000</v>
      </c>
      <c r="G88" s="28">
        <v>76513.38</v>
      </c>
      <c r="H88" s="25" t="s">
        <v>42</v>
      </c>
      <c r="I88" s="25" t="s">
        <v>42</v>
      </c>
      <c r="J88" s="25">
        <f t="shared" si="2"/>
        <v>76513.38</v>
      </c>
      <c r="K88" s="25">
        <f>E88-G88</f>
        <v>223486.62</v>
      </c>
      <c r="L88" s="25">
        <v>253722.06</v>
      </c>
    </row>
    <row r="89" spans="1:12" ht="21.4" customHeight="1" x14ac:dyDescent="0.2">
      <c r="A89" s="23" t="s">
        <v>245</v>
      </c>
      <c r="B89" s="24" t="s">
        <v>145</v>
      </c>
      <c r="C89" s="79" t="s">
        <v>247</v>
      </c>
      <c r="D89" s="80"/>
      <c r="E89" s="25">
        <v>300000</v>
      </c>
      <c r="F89" s="25">
        <v>300000</v>
      </c>
      <c r="G89" s="28">
        <v>76513.38</v>
      </c>
      <c r="H89" s="25" t="s">
        <v>42</v>
      </c>
      <c r="I89" s="25" t="s">
        <v>42</v>
      </c>
      <c r="J89" s="25">
        <f t="shared" si="2"/>
        <v>76513.38</v>
      </c>
      <c r="K89" s="25">
        <f>E89-G89</f>
        <v>223486.62</v>
      </c>
      <c r="L89" s="25">
        <v>253722.06</v>
      </c>
    </row>
    <row r="90" spans="1:12" ht="24.6" customHeight="1" x14ac:dyDescent="0.2">
      <c r="A90" s="26" t="s">
        <v>248</v>
      </c>
      <c r="B90" s="27" t="s">
        <v>145</v>
      </c>
      <c r="C90" s="64" t="s">
        <v>249</v>
      </c>
      <c r="D90" s="65"/>
      <c r="E90" s="28">
        <v>300000</v>
      </c>
      <c r="F90" s="28">
        <v>300000</v>
      </c>
      <c r="G90" s="28">
        <v>76513.38</v>
      </c>
      <c r="H90" s="28" t="s">
        <v>42</v>
      </c>
      <c r="I90" s="28" t="s">
        <v>42</v>
      </c>
      <c r="J90" s="28">
        <f t="shared" si="2"/>
        <v>76513.38</v>
      </c>
      <c r="K90" s="25">
        <f>E90-G90</f>
        <v>223486.62</v>
      </c>
      <c r="L90" s="25">
        <v>253722.06</v>
      </c>
    </row>
    <row r="91" spans="1:12" ht="24.6" customHeight="1" x14ac:dyDescent="0.2">
      <c r="A91" s="23" t="s">
        <v>250</v>
      </c>
      <c r="B91" s="24" t="s">
        <v>251</v>
      </c>
      <c r="C91" s="79" t="s">
        <v>43</v>
      </c>
      <c r="D91" s="80"/>
      <c r="E91" s="25" t="s">
        <v>43</v>
      </c>
      <c r="F91" s="25" t="s">
        <v>43</v>
      </c>
      <c r="G91" s="25">
        <v>912422.64</v>
      </c>
      <c r="H91" s="25" t="s">
        <v>42</v>
      </c>
      <c r="I91" s="25" t="s">
        <v>42</v>
      </c>
      <c r="J91" s="25">
        <f t="shared" si="2"/>
        <v>912422.64</v>
      </c>
      <c r="K91" s="25" t="s">
        <v>43</v>
      </c>
      <c r="L91" s="25" t="s">
        <v>43</v>
      </c>
    </row>
  </sheetData>
  <mergeCells count="93">
    <mergeCell ref="C87:D87"/>
    <mergeCell ref="C88:D88"/>
    <mergeCell ref="C89:D89"/>
    <mergeCell ref="C90:D90"/>
    <mergeCell ref="C91:D91"/>
    <mergeCell ref="C86:D86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74:D74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63:D63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51:D51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9:D39"/>
    <mergeCell ref="C25:D25"/>
    <mergeCell ref="C26:D26"/>
    <mergeCell ref="C27:D27"/>
    <mergeCell ref="C28:D28"/>
    <mergeCell ref="C29:D29"/>
    <mergeCell ref="C30:D30"/>
    <mergeCell ref="C34:D34"/>
    <mergeCell ref="C35:D35"/>
    <mergeCell ref="C36:D36"/>
    <mergeCell ref="C37:D37"/>
    <mergeCell ref="C38:D38"/>
    <mergeCell ref="C31:D31"/>
    <mergeCell ref="C32:D32"/>
    <mergeCell ref="C33:D33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G24" sqref="G24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3" t="s">
        <v>252</v>
      </c>
      <c r="B1" s="93"/>
      <c r="C1" s="93"/>
      <c r="D1" s="93"/>
      <c r="E1" s="93"/>
      <c r="F1" s="93"/>
      <c r="G1" s="93"/>
      <c r="H1" s="93"/>
      <c r="I1" s="93"/>
    </row>
    <row r="2" spans="1:9" ht="13.15" customHeight="1" x14ac:dyDescent="0.25">
      <c r="A2" s="42" t="s">
        <v>253</v>
      </c>
      <c r="B2" s="42"/>
      <c r="C2" s="42"/>
      <c r="D2" s="42"/>
      <c r="E2" s="42"/>
      <c r="F2" s="42"/>
      <c r="G2" s="42"/>
      <c r="H2" s="42"/>
      <c r="I2" s="42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44" t="s">
        <v>24</v>
      </c>
      <c r="B4" s="47" t="s">
        <v>25</v>
      </c>
      <c r="C4" s="57" t="s">
        <v>254</v>
      </c>
      <c r="D4" s="56" t="s">
        <v>27</v>
      </c>
      <c r="E4" s="94" t="s">
        <v>28</v>
      </c>
      <c r="F4" s="95"/>
      <c r="G4" s="95"/>
      <c r="H4" s="96"/>
      <c r="I4" s="66" t="s">
        <v>29</v>
      </c>
    </row>
    <row r="5" spans="1:9" ht="12.75" customHeight="1" x14ac:dyDescent="0.2">
      <c r="A5" s="45"/>
      <c r="B5" s="48"/>
      <c r="C5" s="59"/>
      <c r="D5" s="54"/>
      <c r="E5" s="53" t="s">
        <v>30</v>
      </c>
      <c r="F5" s="53" t="s">
        <v>31</v>
      </c>
      <c r="G5" s="53" t="s">
        <v>32</v>
      </c>
      <c r="H5" s="69" t="s">
        <v>33</v>
      </c>
      <c r="I5" s="67"/>
    </row>
    <row r="6" spans="1:9" ht="12.75" customHeight="1" x14ac:dyDescent="0.2">
      <c r="A6" s="45"/>
      <c r="B6" s="48"/>
      <c r="C6" s="59"/>
      <c r="D6" s="54"/>
      <c r="E6" s="54"/>
      <c r="F6" s="72"/>
      <c r="G6" s="72"/>
      <c r="H6" s="70"/>
      <c r="I6" s="67"/>
    </row>
    <row r="7" spans="1:9" ht="12.75" customHeight="1" x14ac:dyDescent="0.2">
      <c r="A7" s="45"/>
      <c r="B7" s="48"/>
      <c r="C7" s="59"/>
      <c r="D7" s="54"/>
      <c r="E7" s="54"/>
      <c r="F7" s="72"/>
      <c r="G7" s="72"/>
      <c r="H7" s="70"/>
      <c r="I7" s="67"/>
    </row>
    <row r="8" spans="1:9" ht="12.75" customHeight="1" x14ac:dyDescent="0.2">
      <c r="A8" s="45"/>
      <c r="B8" s="48"/>
      <c r="C8" s="59"/>
      <c r="D8" s="54"/>
      <c r="E8" s="54"/>
      <c r="F8" s="72"/>
      <c r="G8" s="72"/>
      <c r="H8" s="70"/>
      <c r="I8" s="67"/>
    </row>
    <row r="9" spans="1:9" ht="12.75" customHeight="1" x14ac:dyDescent="0.2">
      <c r="A9" s="45"/>
      <c r="B9" s="48"/>
      <c r="C9" s="59"/>
      <c r="D9" s="54"/>
      <c r="E9" s="54"/>
      <c r="F9" s="72"/>
      <c r="G9" s="72"/>
      <c r="H9" s="70"/>
      <c r="I9" s="67"/>
    </row>
    <row r="10" spans="1:9" ht="12.75" customHeight="1" x14ac:dyDescent="0.2">
      <c r="A10" s="46"/>
      <c r="B10" s="49"/>
      <c r="C10" s="61"/>
      <c r="D10" s="55"/>
      <c r="E10" s="55"/>
      <c r="F10" s="73"/>
      <c r="G10" s="73"/>
      <c r="H10" s="71"/>
      <c r="I10" s="68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2.5" x14ac:dyDescent="0.2">
      <c r="A12" s="23" t="s">
        <v>255</v>
      </c>
      <c r="B12" s="24" t="s">
        <v>256</v>
      </c>
      <c r="C12" s="24" t="s">
        <v>43</v>
      </c>
      <c r="D12" s="25">
        <v>527400</v>
      </c>
      <c r="E12" s="25">
        <v>-912422.64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-912422.64</v>
      </c>
      <c r="I12" s="25" t="s">
        <v>42</v>
      </c>
    </row>
    <row r="13" spans="1:9" x14ac:dyDescent="0.2">
      <c r="A13" s="26" t="s">
        <v>257</v>
      </c>
      <c r="B13" s="27"/>
      <c r="C13" s="27"/>
      <c r="D13" s="28"/>
      <c r="E13" s="28"/>
      <c r="F13" s="28"/>
      <c r="G13" s="28"/>
      <c r="H13" s="28"/>
      <c r="I13" s="28"/>
    </row>
    <row r="14" spans="1:9" x14ac:dyDescent="0.2">
      <c r="A14" s="23" t="s">
        <v>258</v>
      </c>
      <c r="B14" s="24" t="s">
        <v>259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260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261</v>
      </c>
      <c r="B16" s="24" t="s">
        <v>262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260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263</v>
      </c>
      <c r="B18" s="24" t="s">
        <v>264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265</v>
      </c>
      <c r="B19" s="24" t="s">
        <v>266</v>
      </c>
      <c r="C19" s="24"/>
      <c r="D19" s="25" t="s">
        <v>42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x14ac:dyDescent="0.2">
      <c r="A20" s="23" t="s">
        <v>267</v>
      </c>
      <c r="B20" s="24" t="s">
        <v>268</v>
      </c>
      <c r="C20" s="24"/>
      <c r="D20" s="25" t="s">
        <v>42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x14ac:dyDescent="0.2">
      <c r="A21" s="23" t="s">
        <v>269</v>
      </c>
      <c r="B21" s="24" t="s">
        <v>270</v>
      </c>
      <c r="C21" s="24" t="s">
        <v>43</v>
      </c>
      <c r="D21" s="25" t="s">
        <v>43</v>
      </c>
      <c r="E21" s="25">
        <v>-912422.64</v>
      </c>
      <c r="F21" s="25" t="s">
        <v>42</v>
      </c>
      <c r="G21" s="25" t="s">
        <v>42</v>
      </c>
      <c r="H21" s="25">
        <f t="shared" si="0"/>
        <v>-912422.64</v>
      </c>
      <c r="I21" s="25" t="s">
        <v>43</v>
      </c>
    </row>
    <row r="22" spans="1:9" ht="22.5" x14ac:dyDescent="0.2">
      <c r="A22" s="26" t="s">
        <v>271</v>
      </c>
      <c r="B22" s="27" t="s">
        <v>272</v>
      </c>
      <c r="C22" s="27" t="s">
        <v>43</v>
      </c>
      <c r="D22" s="28">
        <v>527400</v>
      </c>
      <c r="E22" s="28">
        <f>E23+E24</f>
        <v>-912422.63999999966</v>
      </c>
      <c r="F22" s="28" t="s">
        <v>42</v>
      </c>
      <c r="G22" s="28" t="s">
        <v>43</v>
      </c>
      <c r="H22" s="28">
        <f t="shared" si="0"/>
        <v>-912422.63999999966</v>
      </c>
      <c r="I22" s="28" t="s">
        <v>43</v>
      </c>
    </row>
    <row r="23" spans="1:9" ht="33.75" x14ac:dyDescent="0.2">
      <c r="A23" s="26" t="s">
        <v>273</v>
      </c>
      <c r="B23" s="27" t="s">
        <v>274</v>
      </c>
      <c r="C23" s="27" t="s">
        <v>43</v>
      </c>
      <c r="D23" s="28">
        <v>-11040700</v>
      </c>
      <c r="E23" s="28">
        <v>-2752649.26</v>
      </c>
      <c r="F23" s="28" t="s">
        <v>43</v>
      </c>
      <c r="G23" s="28" t="s">
        <v>43</v>
      </c>
      <c r="H23" s="28">
        <f t="shared" si="0"/>
        <v>-2752649.26</v>
      </c>
      <c r="I23" s="28" t="s">
        <v>43</v>
      </c>
    </row>
    <row r="24" spans="1:9" ht="22.5" x14ac:dyDescent="0.2">
      <c r="A24" s="26" t="s">
        <v>275</v>
      </c>
      <c r="B24" s="27" t="s">
        <v>276</v>
      </c>
      <c r="C24" s="27" t="s">
        <v>43</v>
      </c>
      <c r="D24" s="28">
        <v>11568100</v>
      </c>
      <c r="E24" s="28">
        <v>1840226.62</v>
      </c>
      <c r="F24" s="28" t="s">
        <v>42</v>
      </c>
      <c r="G24" s="28" t="s">
        <v>43</v>
      </c>
      <c r="H24" s="28">
        <f t="shared" si="0"/>
        <v>1840226.62</v>
      </c>
      <c r="I24" s="28" t="s">
        <v>43</v>
      </c>
    </row>
    <row r="25" spans="1:9" ht="22.5" x14ac:dyDescent="0.2">
      <c r="A25" s="26" t="s">
        <v>277</v>
      </c>
      <c r="B25" s="27" t="s">
        <v>278</v>
      </c>
      <c r="C25" s="27" t="s">
        <v>43</v>
      </c>
      <c r="D25" s="28" t="s">
        <v>43</v>
      </c>
      <c r="E25" s="28" t="s">
        <v>43</v>
      </c>
      <c r="F25" s="28" t="s">
        <v>42</v>
      </c>
      <c r="G25" s="28" t="s">
        <v>42</v>
      </c>
      <c r="H25" s="28" t="str">
        <f t="shared" si="0"/>
        <v>-</v>
      </c>
      <c r="I25" s="28" t="s">
        <v>43</v>
      </c>
    </row>
    <row r="26" spans="1:9" ht="22.5" x14ac:dyDescent="0.2">
      <c r="A26" s="26" t="s">
        <v>279</v>
      </c>
      <c r="B26" s="27" t="s">
        <v>280</v>
      </c>
      <c r="C26" s="27" t="s">
        <v>43</v>
      </c>
      <c r="D26" s="28" t="s">
        <v>43</v>
      </c>
      <c r="E26" s="28" t="s">
        <v>43</v>
      </c>
      <c r="F26" s="28" t="s">
        <v>42</v>
      </c>
      <c r="G26" s="28" t="s">
        <v>42</v>
      </c>
      <c r="H26" s="28" t="str">
        <f t="shared" si="0"/>
        <v>-</v>
      </c>
      <c r="I26" s="28" t="s">
        <v>43</v>
      </c>
    </row>
    <row r="27" spans="1:9" x14ac:dyDescent="0.2">
      <c r="A27" s="26" t="s">
        <v>281</v>
      </c>
      <c r="B27" s="27" t="s">
        <v>282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12.75" customHeight="1" x14ac:dyDescent="0.2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12.75" customHeight="1" x14ac:dyDescent="0.2">
      <c r="A29" s="40" t="s">
        <v>303</v>
      </c>
      <c r="B29" s="98" t="s">
        <v>304</v>
      </c>
      <c r="C29" s="99"/>
      <c r="D29" s="98" t="s">
        <v>307</v>
      </c>
      <c r="E29" s="99"/>
      <c r="F29" s="99"/>
      <c r="H29" s="98" t="s">
        <v>308</v>
      </c>
      <c r="I29" s="99"/>
    </row>
    <row r="30" spans="1:9" ht="32.25" customHeight="1" x14ac:dyDescent="0.2">
      <c r="A30" s="9" t="s">
        <v>305</v>
      </c>
      <c r="B30" s="100" t="s">
        <v>306</v>
      </c>
      <c r="C30" s="101"/>
      <c r="D30" s="43"/>
      <c r="E30" s="43"/>
      <c r="F30" s="43"/>
      <c r="G30" s="43"/>
      <c r="H30" s="43"/>
      <c r="I30" s="43"/>
    </row>
    <row r="31" spans="1:9" ht="12.75" customHeight="1" x14ac:dyDescent="0.2">
      <c r="A31" s="9" t="s">
        <v>325</v>
      </c>
      <c r="D31" s="1"/>
      <c r="E31" s="1"/>
      <c r="F31" s="1"/>
      <c r="G31" s="32"/>
      <c r="H31" s="43"/>
      <c r="I31" s="43"/>
    </row>
    <row r="32" spans="1:9" ht="9.9499999999999993" customHeight="1" x14ac:dyDescent="0.2">
      <c r="D32" s="8"/>
      <c r="E32" s="8"/>
      <c r="F32" s="38"/>
      <c r="G32" s="32"/>
      <c r="H32" s="97"/>
      <c r="I32" s="97"/>
    </row>
    <row r="33" spans="1:9" ht="9.9499999999999993" customHeight="1" x14ac:dyDescent="0.2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9">
    <mergeCell ref="H32:I32"/>
    <mergeCell ref="H31:I31"/>
    <mergeCell ref="D30:I30"/>
    <mergeCell ref="B29:C29"/>
    <mergeCell ref="B30:C30"/>
    <mergeCell ref="D29:F29"/>
    <mergeCell ref="H29:I29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283</v>
      </c>
      <c r="B1" t="s">
        <v>284</v>
      </c>
    </row>
    <row r="2" spans="1:2" x14ac:dyDescent="0.2">
      <c r="A2" t="s">
        <v>285</v>
      </c>
      <c r="B2" t="s">
        <v>286</v>
      </c>
    </row>
    <row r="3" spans="1:2" x14ac:dyDescent="0.2">
      <c r="A3" t="s">
        <v>287</v>
      </c>
      <c r="B3" t="s">
        <v>288</v>
      </c>
    </row>
    <row r="4" spans="1:2" x14ac:dyDescent="0.2">
      <c r="A4" t="s">
        <v>289</v>
      </c>
      <c r="B4" t="s">
        <v>256</v>
      </c>
    </row>
    <row r="5" spans="1:2" x14ac:dyDescent="0.2">
      <c r="A5" t="s">
        <v>290</v>
      </c>
      <c r="B5" t="s">
        <v>284</v>
      </c>
    </row>
    <row r="6" spans="1:2" x14ac:dyDescent="0.2">
      <c r="A6" t="s">
        <v>291</v>
      </c>
      <c r="B6" t="s">
        <v>34</v>
      </c>
    </row>
    <row r="7" spans="1:2" x14ac:dyDescent="0.2">
      <c r="A7" t="s">
        <v>292</v>
      </c>
      <c r="B7" t="s">
        <v>44</v>
      </c>
    </row>
    <row r="8" spans="1:2" x14ac:dyDescent="0.2">
      <c r="A8" t="s">
        <v>293</v>
      </c>
      <c r="B8" t="s">
        <v>8</v>
      </c>
    </row>
    <row r="9" spans="1:2" x14ac:dyDescent="0.2">
      <c r="A9" t="s">
        <v>294</v>
      </c>
      <c r="B9" t="s">
        <v>295</v>
      </c>
    </row>
    <row r="10" spans="1:2" x14ac:dyDescent="0.2">
      <c r="A10" t="s">
        <v>296</v>
      </c>
      <c r="B10" t="s">
        <v>297</v>
      </c>
    </row>
    <row r="11" spans="1:2" x14ac:dyDescent="0.2">
      <c r="A11" t="s">
        <v>298</v>
      </c>
      <c r="B11" t="s">
        <v>44</v>
      </c>
    </row>
    <row r="12" spans="1:2" x14ac:dyDescent="0.2">
      <c r="A12" t="s">
        <v>299</v>
      </c>
      <c r="B12" t="s">
        <v>300</v>
      </c>
    </row>
    <row r="13" spans="1:2" x14ac:dyDescent="0.2">
      <c r="A13" t="s">
        <v>301</v>
      </c>
      <c r="B13" t="s">
        <v>44</v>
      </c>
    </row>
    <row r="14" spans="1:2" x14ac:dyDescent="0.2">
      <c r="A14" t="s">
        <v>302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rep:2.54.0.80</dc:description>
  <cp:lastModifiedBy>Admin</cp:lastModifiedBy>
  <cp:lastPrinted>2022-04-01T12:53:22Z</cp:lastPrinted>
  <dcterms:created xsi:type="dcterms:W3CDTF">2022-02-01T07:04:46Z</dcterms:created>
  <dcterms:modified xsi:type="dcterms:W3CDTF">2022-04-01T12:54:08Z</dcterms:modified>
</cp:coreProperties>
</file>