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Лист3" sheetId="1" r:id="rId1"/>
  </sheets>
  <definedNames>
    <definedName name="_xlnm.Print_Area" localSheetId="0">'Лист3'!$A$1:$J$233</definedName>
  </definedNames>
  <calcPr fullCalcOnLoad="1"/>
</workbook>
</file>

<file path=xl/sharedStrings.xml><?xml version="1.0" encoding="utf-8"?>
<sst xmlns="http://schemas.openxmlformats.org/spreadsheetml/2006/main" count="260" uniqueCount="168">
  <si>
    <t>тыс. рублей</t>
  </si>
  <si>
    <t>Наименование </t>
  </si>
  <si>
    <t>Экономическая статья </t>
  </si>
  <si>
    <t>0102</t>
  </si>
  <si>
    <t>Оплата труда и начисления на выплаты по оплате труда</t>
  </si>
  <si>
    <t> 210</t>
  </si>
  <si>
    <t> Заработная плата</t>
  </si>
  <si>
    <t> 211</t>
  </si>
  <si>
    <t> Прочие выплаты</t>
  </si>
  <si>
    <t> 212</t>
  </si>
  <si>
    <t>в том числе по направлениям расходов:</t>
  </si>
  <si>
    <t>пример"суточные"</t>
  </si>
  <si>
    <t> Начисления на выплаты по оплате труда</t>
  </si>
  <si>
    <t> 213</t>
  </si>
  <si>
    <t>0104</t>
  </si>
  <si>
    <t> Оплата работ, услуг</t>
  </si>
  <si>
    <t> 220</t>
  </si>
  <si>
    <t> Услуги связи</t>
  </si>
  <si>
    <t> 221</t>
  </si>
  <si>
    <t> Транспортные услуги</t>
  </si>
  <si>
    <t> 222</t>
  </si>
  <si>
    <t> Коммунальные услуги</t>
  </si>
  <si>
    <t> 223</t>
  </si>
  <si>
    <t> Работы, услуги по содержанию имущества</t>
  </si>
  <si>
    <t> 225</t>
  </si>
  <si>
    <t> Прочие работы, услуги</t>
  </si>
  <si>
    <t> 226</t>
  </si>
  <si>
    <t> Безвозмездные перечисления организациям</t>
  </si>
  <si>
    <t> 240</t>
  </si>
  <si>
    <t> 241</t>
  </si>
  <si>
    <t> Перечисления другим бюджетам бюджетной системы Российской Федерации</t>
  </si>
  <si>
    <t> 251</t>
  </si>
  <si>
    <t> Социальное обеспечение</t>
  </si>
  <si>
    <t> 260</t>
  </si>
  <si>
    <t> Пособия по социальной помощи населению</t>
  </si>
  <si>
    <t> 262</t>
  </si>
  <si>
    <t> Пенсии, пособия, выплачиваемые организациями сектора государственного управления</t>
  </si>
  <si>
    <t> 263</t>
  </si>
  <si>
    <t> Прочие расходы</t>
  </si>
  <si>
    <t> 290</t>
  </si>
  <si>
    <t> Увеличение стоимости основных средств</t>
  </si>
  <si>
    <t> 310</t>
  </si>
  <si>
    <t> Увеличение стоимости материальных запасов</t>
  </si>
  <si>
    <t> 340</t>
  </si>
  <si>
    <t> </t>
  </si>
  <si>
    <t>Фонд софинансирования, всего</t>
  </si>
  <si>
    <t>ИТОГО:</t>
  </si>
  <si>
    <t>ремонт автомобиля</t>
  </si>
  <si>
    <t>страхование овтомобиля</t>
  </si>
  <si>
    <t>обслуживание прграмм</t>
  </si>
  <si>
    <t>Консультант +</t>
  </si>
  <si>
    <t>налоги</t>
  </si>
  <si>
    <t>ГСМ</t>
  </si>
  <si>
    <t>канцтовары</t>
  </si>
  <si>
    <t>уголь</t>
  </si>
  <si>
    <t>0111</t>
  </si>
  <si>
    <t>резервный фонд</t>
  </si>
  <si>
    <t>0113</t>
  </si>
  <si>
    <t>услуги редакции</t>
  </si>
  <si>
    <t>совет мун образований</t>
  </si>
  <si>
    <t>0309</t>
  </si>
  <si>
    <t>обучение специалистов</t>
  </si>
  <si>
    <t>0310</t>
  </si>
  <si>
    <t xml:space="preserve">ГСМ </t>
  </si>
  <si>
    <t>0412</t>
  </si>
  <si>
    <t>оформление права собственности</t>
  </si>
  <si>
    <t>ген план</t>
  </si>
  <si>
    <t>0502</t>
  </si>
  <si>
    <t>приобретение насосов</t>
  </si>
  <si>
    <t>0503</t>
  </si>
  <si>
    <t> Коммунальные услуги (уличное освещение)</t>
  </si>
  <si>
    <t>Обслуживание сетей ул. освещения</t>
  </si>
  <si>
    <t>содержание дорог</t>
  </si>
  <si>
    <t>содержание кладбища</t>
  </si>
  <si>
    <t>0801</t>
  </si>
  <si>
    <t>подписка</t>
  </si>
  <si>
    <t>ЭЦП</t>
  </si>
  <si>
    <t>1001</t>
  </si>
  <si>
    <t>ДНД</t>
  </si>
  <si>
    <t>1003</t>
  </si>
  <si>
    <t>проведение дня пожилого человека</t>
  </si>
  <si>
    <t>1102</t>
  </si>
  <si>
    <t>спортивные мероприятия</t>
  </si>
  <si>
    <t>Проект бюджета на 2013 год</t>
  </si>
  <si>
    <t>Проект бюджета на 2014 год</t>
  </si>
  <si>
    <t>Проект бюджета на 2015 год</t>
  </si>
  <si>
    <t>Уточн.план 2012г. на 01.09.2012г.</t>
  </si>
  <si>
    <t>Ожидаемое исполнение за 2012год</t>
  </si>
  <si>
    <t>Факт 2011 год, тыс.руб.</t>
  </si>
  <si>
    <t>Увеличение стоимости основных средств</t>
  </si>
  <si>
    <t>Прочие расходы</t>
  </si>
  <si>
    <t>0505</t>
  </si>
  <si>
    <t>Прочие работы, услуги</t>
  </si>
  <si>
    <t>командировочные расходы</t>
  </si>
  <si>
    <t>0107</t>
  </si>
  <si>
    <t> Прочие расходы (выборы)</t>
  </si>
  <si>
    <t>Соц.выплаты при выходе на пенсию</t>
  </si>
  <si>
    <t>0314 (ДНД)</t>
  </si>
  <si>
    <t>0409</t>
  </si>
  <si>
    <t>Прочие работы, услуги, всего</t>
  </si>
  <si>
    <t>содержание памятников</t>
  </si>
  <si>
    <t> Безвозмездные перечисления государственным и муниципальным организациям (трудоустр. - центр занят.)</t>
  </si>
  <si>
    <t> Безвозмездные перечисления за искючением государственных и муниципальных организаций (ликвидац.несанкц.свалок)</t>
  </si>
  <si>
    <t>антикоррупц. мероприятия</t>
  </si>
  <si>
    <t>антитеррористич. Мероприятия</t>
  </si>
  <si>
    <t>ПСД на газ. в здан. Админ.</t>
  </si>
  <si>
    <t>приобрет.кнопки вызова</t>
  </si>
  <si>
    <t>приобрет.газ.котла в здан.Админ.</t>
  </si>
  <si>
    <t>приобр.материалов для устр.отоплен.</t>
  </si>
  <si>
    <t>зем.налог</t>
  </si>
  <si>
    <t>противопож.опашка</t>
  </si>
  <si>
    <t>приобретение бензопилы</t>
  </si>
  <si>
    <t>приобрет.противопож.матер.на водонап.башню</t>
  </si>
  <si>
    <t>софинансир. на ПСД строит.дороги х.Зубки</t>
  </si>
  <si>
    <t>передача полномоч. архит. изгот.схемы очистки территории поселения</t>
  </si>
  <si>
    <t>прочие работы, услуги (монтаж детской площадки)</t>
  </si>
  <si>
    <t>Прочие расходы (штраф Роспотребнад)</t>
  </si>
  <si>
    <t>в т.ч. приобрет. детской площадки</t>
  </si>
  <si>
    <t>Увеличение стоимости материальных запасов (содержание кладбищ, лампы ДНАТ для уличн.освещ.)</t>
  </si>
  <si>
    <t>на выполнение муниципального задания</t>
  </si>
  <si>
    <t>на проведение мероприятий</t>
  </si>
  <si>
    <t>приобретение мотопомпы, пожарных ранцев</t>
  </si>
  <si>
    <t>ремонт и обслуживание офисной техники</t>
  </si>
  <si>
    <t>СДК всего:</t>
  </si>
  <si>
    <t>CБ всего:</t>
  </si>
  <si>
    <t>эл.энерг-20.2,тепло-231.0</t>
  </si>
  <si>
    <t>подписка-5.5,ЭЦП-4.0,обуч-5.1, бух обсл-75.4</t>
  </si>
  <si>
    <t>зем.нал-1.4,негат.-2.1,меропр-8.3</t>
  </si>
  <si>
    <t>уголь-179.5,хоз.расх-2.6,моющ-3.5,электро-5.3, канц.тов-3.6</t>
  </si>
  <si>
    <t>эл.энерг-3.1</t>
  </si>
  <si>
    <t>ремонт оборуд-0.6</t>
  </si>
  <si>
    <t>подписка-8.7,обуч-2.5,бух обсл-33.0</t>
  </si>
  <si>
    <t>негативка</t>
  </si>
  <si>
    <t>хоз.расх-2.2, канц.тов-2.3</t>
  </si>
  <si>
    <t>ТО АПС-20.0, ТО сигнал-43.2 ремонт-30.7</t>
  </si>
  <si>
    <t xml:space="preserve">Первонач. бюджет 2012            </t>
  </si>
  <si>
    <t>2. Расходы за счет ФСР областного бюджета</t>
  </si>
  <si>
    <t>в том числе 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</si>
  <si>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</si>
  <si>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</si>
  <si>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</si>
  <si>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Возмещение разницы в тарифе по воде, всего</t>
  </si>
  <si>
    <t>Мероприятия по водоснабжения, всего</t>
  </si>
  <si>
    <t>Капремонт объектов ВКХ</t>
  </si>
  <si>
    <t>Ремонт и содержание дорог, всего</t>
  </si>
  <si>
    <t>3. Расходы за счет Фонда компенсаций областного бюджета</t>
  </si>
  <si>
    <t xml:space="preserve">Протоколы об административных правонарушениях </t>
  </si>
  <si>
    <t>Военкоматы</t>
  </si>
  <si>
    <t>Исполнено на 01.09.2012г.</t>
  </si>
  <si>
    <t>Передача полномочий по свалкам</t>
  </si>
  <si>
    <t>Иные межбюджетные трансферты</t>
  </si>
  <si>
    <t>4. Расходы за счет средств бюджета Шолоховского района</t>
  </si>
  <si>
    <t>возмещение тарифа на воду</t>
  </si>
  <si>
    <t>обслуживанее сайта</t>
  </si>
  <si>
    <t>Установка башни</t>
  </si>
  <si>
    <t>установка шлакбаума</t>
  </si>
  <si>
    <t>обваловка свалок</t>
  </si>
  <si>
    <t>ПСД на кап.рем дороги, согласование по газу</t>
  </si>
  <si>
    <t>Проект бюджета Меркуловского сельского поселения на 2013 год</t>
  </si>
  <si>
    <t>ВСЕГО по бюджету Меркуловского сельского поселения</t>
  </si>
  <si>
    <t>устройст. отоплен. в здан. Админисрац., пандус</t>
  </si>
  <si>
    <t>Мероприятия по газификации, всего</t>
  </si>
  <si>
    <t>МЕСТНЫЕ РАСХОДЫ</t>
  </si>
  <si>
    <t>СОБСТВЕННЫЕ ДОХОДЫ</t>
  </si>
  <si>
    <t>пожарная безопасность (средства оповещения)</t>
  </si>
  <si>
    <t>текущие расходы</t>
  </si>
  <si>
    <t>Дотация</t>
  </si>
  <si>
    <t>Дефицит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</si>
</sst>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  <numFmt numFmtId="174" formatCode="0.0"/>
    <numFmt numFmtId="175" formatCode="0.000"/>
    <numFmt numFmtId="176" formatCode="0.0000"/>
  </numFmts>
  <fonts count="2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3" fillId="16" borderId="7" applyNumberFormat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74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4" fontId="18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173" fontId="18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Fill="1" applyBorder="1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center" wrapText="1"/>
    </xf>
    <xf numFmtId="174" fontId="19" fillId="0" borderId="10" xfId="0" applyNumberFormat="1" applyFont="1" applyFill="1" applyBorder="1" applyAlignment="1">
      <alignment horizontal="center"/>
    </xf>
    <xf numFmtId="174" fontId="22" fillId="18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17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 wrapText="1"/>
    </xf>
    <xf numFmtId="49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174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49" fontId="22" fillId="18" borderId="10" xfId="0" applyNumberFormat="1" applyFont="1" applyFill="1" applyBorder="1" applyAlignment="1">
      <alignment wrapText="1"/>
    </xf>
    <xf numFmtId="49" fontId="22" fillId="18" borderId="11" xfId="0" applyNumberFormat="1" applyFont="1" applyFill="1" applyBorder="1" applyAlignment="1">
      <alignment wrapText="1"/>
    </xf>
    <xf numFmtId="174" fontId="22" fillId="18" borderId="11" xfId="0" applyNumberFormat="1" applyFont="1" applyFill="1" applyBorder="1" applyAlignment="1">
      <alignment horizontal="center" wrapText="1"/>
    </xf>
    <xf numFmtId="49" fontId="22" fillId="19" borderId="10" xfId="0" applyNumberFormat="1" applyFont="1" applyFill="1" applyBorder="1" applyAlignment="1">
      <alignment wrapText="1"/>
    </xf>
    <xf numFmtId="49" fontId="22" fillId="19" borderId="11" xfId="0" applyNumberFormat="1" applyFont="1" applyFill="1" applyBorder="1" applyAlignment="1">
      <alignment wrapText="1"/>
    </xf>
    <xf numFmtId="174" fontId="22" fillId="19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horizontal="center" wrapText="1"/>
    </xf>
    <xf numFmtId="174" fontId="19" fillId="20" borderId="10" xfId="0" applyNumberFormat="1" applyFont="1" applyFill="1" applyBorder="1" applyAlignment="1">
      <alignment horizontal="center" wrapText="1"/>
    </xf>
    <xf numFmtId="174" fontId="18" fillId="21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174" fontId="18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view="pageBreakPreview" zoomScale="80" zoomScaleSheetLayoutView="80" zoomScalePageLayoutView="0" workbookViewId="0" topLeftCell="A200">
      <selection activeCell="K229" sqref="K229"/>
    </sheetView>
  </sheetViews>
  <sheetFormatPr defaultColWidth="9.140625" defaultRowHeight="12.75"/>
  <cols>
    <col min="1" max="1" width="38.140625" style="14" customWidth="1"/>
    <col min="2" max="2" width="10.421875" style="14" customWidth="1"/>
    <col min="3" max="3" width="14.7109375" style="14" customWidth="1"/>
    <col min="4" max="4" width="18.57421875" style="14" customWidth="1"/>
    <col min="5" max="6" width="17.421875" style="14" customWidth="1"/>
    <col min="7" max="7" width="17.140625" style="14" customWidth="1"/>
    <col min="8" max="9" width="13.421875" style="14" customWidth="1"/>
    <col min="10" max="10" width="16.421875" style="14" customWidth="1"/>
    <col min="11" max="11" width="15.7109375" style="15" customWidth="1"/>
    <col min="12" max="12" width="14.421875" style="15" customWidth="1"/>
    <col min="13" max="13" width="13.8515625" style="15" customWidth="1"/>
    <col min="14" max="18" width="13.8515625" style="14" customWidth="1"/>
    <col min="19" max="16384" width="9.140625" style="14" customWidth="1"/>
  </cols>
  <sheetData>
    <row r="1" spans="1:10" ht="15.75">
      <c r="A1" s="13" t="s">
        <v>158</v>
      </c>
      <c r="B1" s="13"/>
      <c r="C1" s="13"/>
      <c r="D1" s="13"/>
      <c r="E1" s="13"/>
      <c r="F1" s="13"/>
      <c r="G1" s="13"/>
      <c r="I1" s="13"/>
      <c r="J1" s="13"/>
    </row>
    <row r="2" spans="1:10" ht="15.75">
      <c r="A2" s="13"/>
      <c r="B2" s="13"/>
      <c r="C2" s="13"/>
      <c r="D2" s="13"/>
      <c r="E2" s="13"/>
      <c r="F2" s="13"/>
      <c r="G2" s="13"/>
      <c r="I2" s="13"/>
      <c r="J2" s="13"/>
    </row>
    <row r="3" spans="1:10" ht="15.75">
      <c r="A3" s="8"/>
      <c r="B3" s="8"/>
      <c r="C3" s="8"/>
      <c r="D3" s="8"/>
      <c r="E3" s="8"/>
      <c r="F3" s="8"/>
      <c r="G3" s="8"/>
      <c r="I3" s="8"/>
      <c r="J3" s="8"/>
    </row>
    <row r="4" spans="1:10" ht="15.75">
      <c r="A4" s="8"/>
      <c r="B4" s="8"/>
      <c r="C4" s="8"/>
      <c r="D4" s="8"/>
      <c r="E4" s="8"/>
      <c r="F4" s="8"/>
      <c r="G4" s="8"/>
      <c r="H4" s="8" t="s">
        <v>0</v>
      </c>
      <c r="I4" s="8"/>
      <c r="J4" s="8"/>
    </row>
    <row r="5" spans="1:19" ht="47.25">
      <c r="A5" s="16" t="s">
        <v>1</v>
      </c>
      <c r="B5" s="16" t="s">
        <v>2</v>
      </c>
      <c r="C5" s="16" t="s">
        <v>88</v>
      </c>
      <c r="D5" s="16" t="s">
        <v>135</v>
      </c>
      <c r="E5" s="16" t="s">
        <v>86</v>
      </c>
      <c r="F5" s="10" t="s">
        <v>148</v>
      </c>
      <c r="G5" s="16" t="s">
        <v>87</v>
      </c>
      <c r="H5" s="16" t="s">
        <v>83</v>
      </c>
      <c r="I5" s="16" t="s">
        <v>84</v>
      </c>
      <c r="J5" s="16" t="s">
        <v>85</v>
      </c>
      <c r="K5" s="17"/>
      <c r="L5" s="17"/>
      <c r="M5" s="17"/>
      <c r="N5" s="17"/>
      <c r="O5" s="17"/>
      <c r="P5" s="17"/>
      <c r="Q5" s="17"/>
      <c r="R5" s="17"/>
      <c r="S5" s="15"/>
    </row>
    <row r="6" spans="1:19" ht="15.75">
      <c r="A6" s="18" t="s">
        <v>3</v>
      </c>
      <c r="B6" s="16"/>
      <c r="C6" s="19">
        <f aca="true" t="shared" si="0" ref="C6:J6">C7</f>
        <v>568.1</v>
      </c>
      <c r="D6" s="19">
        <f t="shared" si="0"/>
        <v>548.4</v>
      </c>
      <c r="E6" s="19">
        <f>E7</f>
        <v>548.4000000000001</v>
      </c>
      <c r="F6" s="19">
        <f>F7</f>
        <v>341.9</v>
      </c>
      <c r="G6" s="19">
        <f t="shared" si="0"/>
        <v>651.8</v>
      </c>
      <c r="H6" s="19">
        <f t="shared" si="0"/>
        <v>699.8</v>
      </c>
      <c r="I6" s="19">
        <f t="shared" si="0"/>
        <v>699.8</v>
      </c>
      <c r="J6" s="19">
        <f t="shared" si="0"/>
        <v>699.8</v>
      </c>
      <c r="K6" s="20">
        <f>H6-G6</f>
        <v>48</v>
      </c>
      <c r="L6" s="21"/>
      <c r="M6" s="21"/>
      <c r="N6" s="17"/>
      <c r="O6" s="17"/>
      <c r="P6" s="17"/>
      <c r="Q6" s="17"/>
      <c r="R6" s="17"/>
      <c r="S6" s="15"/>
    </row>
    <row r="7" spans="1:19" ht="31.5">
      <c r="A7" s="2" t="s">
        <v>4</v>
      </c>
      <c r="B7" s="1" t="s">
        <v>5</v>
      </c>
      <c r="C7" s="4">
        <f>C8+C9+C12</f>
        <v>568.1</v>
      </c>
      <c r="D7" s="4">
        <f aca="true" t="shared" si="1" ref="D7:J7">D8+D9+D12</f>
        <v>548.4</v>
      </c>
      <c r="E7" s="4">
        <f>E8+E9+E12</f>
        <v>548.4000000000001</v>
      </c>
      <c r="F7" s="4">
        <f>F8+F9+F12</f>
        <v>341.9</v>
      </c>
      <c r="G7" s="4">
        <f t="shared" si="1"/>
        <v>651.8</v>
      </c>
      <c r="H7" s="4">
        <f t="shared" si="1"/>
        <v>699.8</v>
      </c>
      <c r="I7" s="4">
        <f t="shared" si="1"/>
        <v>699.8</v>
      </c>
      <c r="J7" s="4">
        <f t="shared" si="1"/>
        <v>699.8</v>
      </c>
      <c r="K7" s="20">
        <f aca="true" t="shared" si="2" ref="K7:K70">H7-G7</f>
        <v>48</v>
      </c>
      <c r="L7" s="22"/>
      <c r="M7" s="22"/>
      <c r="N7" s="23"/>
      <c r="O7" s="23"/>
      <c r="P7" s="23"/>
      <c r="Q7" s="23"/>
      <c r="R7" s="23"/>
      <c r="S7" s="15"/>
    </row>
    <row r="8" spans="1:19" ht="15.75">
      <c r="A8" s="2" t="s">
        <v>6</v>
      </c>
      <c r="B8" s="1" t="s">
        <v>7</v>
      </c>
      <c r="C8" s="4">
        <v>403.5</v>
      </c>
      <c r="D8" s="4">
        <v>403.2</v>
      </c>
      <c r="E8" s="4">
        <v>402.8</v>
      </c>
      <c r="F8" s="4">
        <v>264.7</v>
      </c>
      <c r="G8" s="1">
        <v>481.5</v>
      </c>
      <c r="H8" s="4">
        <v>522.7</v>
      </c>
      <c r="I8" s="4">
        <v>522.7</v>
      </c>
      <c r="J8" s="4">
        <v>522.7</v>
      </c>
      <c r="K8" s="20">
        <f t="shared" si="2"/>
        <v>41.200000000000045</v>
      </c>
      <c r="L8" s="22"/>
      <c r="M8" s="22"/>
      <c r="N8" s="23"/>
      <c r="O8" s="23"/>
      <c r="P8" s="23"/>
      <c r="Q8" s="23"/>
      <c r="R8" s="23"/>
      <c r="S8" s="15"/>
    </row>
    <row r="9" spans="1:19" ht="15.75">
      <c r="A9" s="2" t="s">
        <v>8</v>
      </c>
      <c r="B9" s="1" t="s">
        <v>9</v>
      </c>
      <c r="C9" s="4">
        <v>21</v>
      </c>
      <c r="D9" s="4">
        <v>18.7</v>
      </c>
      <c r="E9" s="4">
        <v>19.1</v>
      </c>
      <c r="F9" s="4">
        <v>0.3</v>
      </c>
      <c r="G9" s="1">
        <v>19.1</v>
      </c>
      <c r="H9" s="4">
        <v>19.4</v>
      </c>
      <c r="I9" s="4">
        <v>19.4</v>
      </c>
      <c r="J9" s="4">
        <v>19.4</v>
      </c>
      <c r="K9" s="20">
        <f t="shared" si="2"/>
        <v>0.29999999999999716</v>
      </c>
      <c r="L9" s="22"/>
      <c r="M9" s="22"/>
      <c r="N9" s="23"/>
      <c r="O9" s="23"/>
      <c r="P9" s="23"/>
      <c r="Q9" s="23"/>
      <c r="R9" s="23"/>
      <c r="S9" s="15"/>
    </row>
    <row r="10" spans="1:19" ht="31.5">
      <c r="A10" s="1" t="s">
        <v>10</v>
      </c>
      <c r="B10" s="1"/>
      <c r="C10" s="4"/>
      <c r="D10" s="4"/>
      <c r="E10" s="4"/>
      <c r="F10" s="4"/>
      <c r="G10" s="1"/>
      <c r="H10" s="4"/>
      <c r="I10" s="4"/>
      <c r="J10" s="4"/>
      <c r="K10" s="20">
        <f t="shared" si="2"/>
        <v>0</v>
      </c>
      <c r="L10" s="22"/>
      <c r="M10" s="22"/>
      <c r="N10" s="23"/>
      <c r="O10" s="23"/>
      <c r="P10" s="23"/>
      <c r="Q10" s="23"/>
      <c r="R10" s="23"/>
      <c r="S10" s="15"/>
    </row>
    <row r="11" spans="1:19" ht="15.75">
      <c r="A11" s="3" t="s">
        <v>11</v>
      </c>
      <c r="B11" s="1"/>
      <c r="C11" s="4"/>
      <c r="D11" s="4"/>
      <c r="E11" s="4"/>
      <c r="F11" s="4"/>
      <c r="G11" s="1"/>
      <c r="H11" s="4"/>
      <c r="I11" s="4"/>
      <c r="J11" s="4"/>
      <c r="K11" s="20">
        <f t="shared" si="2"/>
        <v>0</v>
      </c>
      <c r="L11" s="22"/>
      <c r="M11" s="22"/>
      <c r="N11" s="23"/>
      <c r="O11" s="23"/>
      <c r="P11" s="23"/>
      <c r="Q11" s="23"/>
      <c r="R11" s="23"/>
      <c r="S11" s="15"/>
    </row>
    <row r="12" spans="1:19" ht="31.5">
      <c r="A12" s="2" t="s">
        <v>12</v>
      </c>
      <c r="B12" s="1" t="s">
        <v>13</v>
      </c>
      <c r="C12" s="4">
        <v>143.6</v>
      </c>
      <c r="D12" s="4">
        <v>126.5</v>
      </c>
      <c r="E12" s="4">
        <v>126.5</v>
      </c>
      <c r="F12" s="4">
        <v>76.9</v>
      </c>
      <c r="G12" s="1">
        <v>151.2</v>
      </c>
      <c r="H12" s="4">
        <v>157.7</v>
      </c>
      <c r="I12" s="4">
        <v>157.7</v>
      </c>
      <c r="J12" s="4">
        <v>157.7</v>
      </c>
      <c r="K12" s="20">
        <f t="shared" si="2"/>
        <v>6.5</v>
      </c>
      <c r="L12" s="22"/>
      <c r="M12" s="22"/>
      <c r="N12" s="23"/>
      <c r="O12" s="23"/>
      <c r="P12" s="23"/>
      <c r="Q12" s="23"/>
      <c r="R12" s="23"/>
      <c r="S12" s="15"/>
    </row>
    <row r="13" spans="1:19" ht="15.75">
      <c r="A13" s="18" t="s">
        <v>14</v>
      </c>
      <c r="B13" s="1"/>
      <c r="C13" s="19">
        <f>C14+C20+C39+C42+C46</f>
        <v>1969.5</v>
      </c>
      <c r="D13" s="19">
        <f aca="true" t="shared" si="3" ref="D13:J13">D14+D20+D39+D42+D46</f>
        <v>1817.3999999999999</v>
      </c>
      <c r="E13" s="19">
        <f t="shared" si="3"/>
        <v>1916.3999999999999</v>
      </c>
      <c r="F13" s="19">
        <f>F14+F20+F39+F42+F46</f>
        <v>1222.5000000000002</v>
      </c>
      <c r="G13" s="19">
        <f t="shared" si="3"/>
        <v>2079.1</v>
      </c>
      <c r="H13" s="19">
        <f t="shared" si="3"/>
        <v>2258.2000000000003</v>
      </c>
      <c r="I13" s="19">
        <f t="shared" si="3"/>
        <v>2215.1000000000004</v>
      </c>
      <c r="J13" s="19">
        <f t="shared" si="3"/>
        <v>2229.9</v>
      </c>
      <c r="K13" s="20">
        <f t="shared" si="2"/>
        <v>179.10000000000036</v>
      </c>
      <c r="L13" s="22"/>
      <c r="M13" s="22"/>
      <c r="N13" s="23"/>
      <c r="O13" s="23"/>
      <c r="P13" s="23"/>
      <c r="Q13" s="23"/>
      <c r="R13" s="23"/>
      <c r="S13" s="15"/>
    </row>
    <row r="14" spans="1:19" ht="31.5">
      <c r="A14" s="2" t="s">
        <v>4</v>
      </c>
      <c r="B14" s="1" t="s">
        <v>5</v>
      </c>
      <c r="C14" s="4">
        <f>C15+C16+C19</f>
        <v>1429.8000000000002</v>
      </c>
      <c r="D14" s="4">
        <f aca="true" t="shared" si="4" ref="D14:J14">D15+D16+D19</f>
        <v>1457.1</v>
      </c>
      <c r="E14" s="4">
        <f t="shared" si="4"/>
        <v>1557.1</v>
      </c>
      <c r="F14" s="4">
        <f t="shared" si="4"/>
        <v>1037.4</v>
      </c>
      <c r="G14" s="4">
        <f t="shared" si="4"/>
        <v>1659.5</v>
      </c>
      <c r="H14" s="4">
        <v>1853.9</v>
      </c>
      <c r="I14" s="4">
        <f t="shared" si="4"/>
        <v>1853.8000000000002</v>
      </c>
      <c r="J14" s="4">
        <f t="shared" si="4"/>
        <v>1868.6000000000001</v>
      </c>
      <c r="K14" s="20">
        <f t="shared" si="2"/>
        <v>194.4000000000001</v>
      </c>
      <c r="L14" s="22"/>
      <c r="M14" s="22"/>
      <c r="N14" s="23"/>
      <c r="O14" s="23"/>
      <c r="P14" s="23"/>
      <c r="Q14" s="23"/>
      <c r="R14" s="23"/>
      <c r="S14" s="15"/>
    </row>
    <row r="15" spans="1:19" ht="15.75">
      <c r="A15" s="2" t="s">
        <v>6</v>
      </c>
      <c r="B15" s="1" t="s">
        <v>7</v>
      </c>
      <c r="C15" s="4">
        <v>986.6</v>
      </c>
      <c r="D15" s="4">
        <v>1058.5</v>
      </c>
      <c r="E15" s="4">
        <v>1158.3</v>
      </c>
      <c r="F15" s="4">
        <v>741.3</v>
      </c>
      <c r="G15" s="1">
        <v>1212.8</v>
      </c>
      <c r="H15" s="4">
        <v>1350</v>
      </c>
      <c r="I15" s="4">
        <v>1356.4</v>
      </c>
      <c r="J15" s="4">
        <v>1371.2</v>
      </c>
      <c r="K15" s="20">
        <f t="shared" si="2"/>
        <v>137.20000000000005</v>
      </c>
      <c r="L15" s="22"/>
      <c r="M15" s="22"/>
      <c r="N15" s="23"/>
      <c r="O15" s="23"/>
      <c r="P15" s="23"/>
      <c r="Q15" s="23"/>
      <c r="R15" s="23"/>
      <c r="S15" s="15"/>
    </row>
    <row r="16" spans="1:19" ht="15.75">
      <c r="A16" s="2" t="s">
        <v>8</v>
      </c>
      <c r="B16" s="1" t="s">
        <v>9</v>
      </c>
      <c r="C16" s="4">
        <v>86.8</v>
      </c>
      <c r="D16" s="4">
        <v>62.3</v>
      </c>
      <c r="E16" s="4">
        <v>62.5</v>
      </c>
      <c r="F16" s="4">
        <v>60.6</v>
      </c>
      <c r="G16" s="1">
        <v>62.5</v>
      </c>
      <c r="H16" s="4">
        <v>67.4</v>
      </c>
      <c r="I16" s="4">
        <v>67.4</v>
      </c>
      <c r="J16" s="4">
        <v>67.4</v>
      </c>
      <c r="K16" s="20">
        <f t="shared" si="2"/>
        <v>4.900000000000006</v>
      </c>
      <c r="L16" s="22"/>
      <c r="M16" s="22"/>
      <c r="N16" s="23"/>
      <c r="O16" s="23"/>
      <c r="P16" s="23"/>
      <c r="Q16" s="23"/>
      <c r="R16" s="23"/>
      <c r="S16" s="15"/>
    </row>
    <row r="17" spans="1:19" ht="31.5">
      <c r="A17" s="1" t="s">
        <v>10</v>
      </c>
      <c r="B17" s="1"/>
      <c r="C17" s="4"/>
      <c r="D17" s="4"/>
      <c r="E17" s="4"/>
      <c r="F17" s="4"/>
      <c r="G17" s="1"/>
      <c r="H17" s="4"/>
      <c r="I17" s="4"/>
      <c r="J17" s="4"/>
      <c r="K17" s="20">
        <f t="shared" si="2"/>
        <v>0</v>
      </c>
      <c r="L17" s="22"/>
      <c r="M17" s="22"/>
      <c r="N17" s="23"/>
      <c r="O17" s="23"/>
      <c r="P17" s="23"/>
      <c r="Q17" s="23"/>
      <c r="R17" s="23"/>
      <c r="S17" s="15"/>
    </row>
    <row r="18" spans="1:19" ht="15.75">
      <c r="A18" s="3" t="s">
        <v>11</v>
      </c>
      <c r="B18" s="1"/>
      <c r="C18" s="4"/>
      <c r="D18" s="4"/>
      <c r="E18" s="4"/>
      <c r="F18" s="4"/>
      <c r="G18" s="1"/>
      <c r="H18" s="4"/>
      <c r="I18" s="4"/>
      <c r="J18" s="4"/>
      <c r="K18" s="20">
        <f t="shared" si="2"/>
        <v>0</v>
      </c>
      <c r="L18" s="22"/>
      <c r="M18" s="22"/>
      <c r="N18" s="23"/>
      <c r="O18" s="23"/>
      <c r="P18" s="23"/>
      <c r="Q18" s="23"/>
      <c r="R18" s="23"/>
      <c r="S18" s="15"/>
    </row>
    <row r="19" spans="1:19" ht="31.5">
      <c r="A19" s="2" t="s">
        <v>12</v>
      </c>
      <c r="B19" s="1" t="s">
        <v>13</v>
      </c>
      <c r="C19" s="4">
        <v>356.4</v>
      </c>
      <c r="D19" s="4">
        <v>336.3</v>
      </c>
      <c r="E19" s="4">
        <v>336.3</v>
      </c>
      <c r="F19" s="4">
        <v>235.5</v>
      </c>
      <c r="G19" s="1">
        <v>384.2</v>
      </c>
      <c r="H19" s="4">
        <v>428</v>
      </c>
      <c r="I19" s="4">
        <v>430</v>
      </c>
      <c r="J19" s="4">
        <v>430</v>
      </c>
      <c r="K19" s="20">
        <f t="shared" si="2"/>
        <v>43.80000000000001</v>
      </c>
      <c r="L19" s="22"/>
      <c r="M19" s="22"/>
      <c r="N19" s="23"/>
      <c r="O19" s="23"/>
      <c r="P19" s="23"/>
      <c r="Q19" s="23"/>
      <c r="R19" s="23"/>
      <c r="S19" s="15"/>
    </row>
    <row r="20" spans="1:19" ht="15.75">
      <c r="A20" s="2" t="s">
        <v>15</v>
      </c>
      <c r="B20" s="1" t="s">
        <v>16</v>
      </c>
      <c r="C20" s="4">
        <f>C21+C22+C23+C24+C29</f>
        <v>354</v>
      </c>
      <c r="D20" s="4">
        <f aca="true" t="shared" si="5" ref="D20:J20">D21+D22+D23+D24+D29</f>
        <v>240.3</v>
      </c>
      <c r="E20" s="4">
        <f>E21+E22+E23+E24+E29</f>
        <v>240.3</v>
      </c>
      <c r="F20" s="4">
        <f>F21+F22+F23+F24+F29</f>
        <v>89.2</v>
      </c>
      <c r="G20" s="4">
        <f t="shared" si="5"/>
        <v>265.6</v>
      </c>
      <c r="H20" s="4">
        <f t="shared" si="5"/>
        <v>284.3</v>
      </c>
      <c r="I20" s="4">
        <f t="shared" si="5"/>
        <v>241.3</v>
      </c>
      <c r="J20" s="4">
        <f t="shared" si="5"/>
        <v>241.3</v>
      </c>
      <c r="K20" s="20">
        <f t="shared" si="2"/>
        <v>18.69999999999999</v>
      </c>
      <c r="L20" s="22"/>
      <c r="M20" s="22"/>
      <c r="N20" s="23"/>
      <c r="O20" s="23"/>
      <c r="P20" s="23"/>
      <c r="Q20" s="23"/>
      <c r="R20" s="23"/>
      <c r="S20" s="15"/>
    </row>
    <row r="21" spans="1:19" ht="15.75">
      <c r="A21" s="2" t="s">
        <v>17</v>
      </c>
      <c r="B21" s="1" t="s">
        <v>18</v>
      </c>
      <c r="C21" s="4">
        <v>53.8</v>
      </c>
      <c r="D21" s="4">
        <v>48</v>
      </c>
      <c r="E21" s="4">
        <v>48</v>
      </c>
      <c r="F21" s="4">
        <v>6.5</v>
      </c>
      <c r="G21" s="1">
        <v>11</v>
      </c>
      <c r="H21" s="4">
        <v>42</v>
      </c>
      <c r="I21" s="4">
        <v>42</v>
      </c>
      <c r="J21" s="4">
        <v>42</v>
      </c>
      <c r="K21" s="20">
        <f t="shared" si="2"/>
        <v>31</v>
      </c>
      <c r="L21" s="22"/>
      <c r="M21" s="22"/>
      <c r="N21" s="23"/>
      <c r="O21" s="23"/>
      <c r="P21" s="23"/>
      <c r="Q21" s="23"/>
      <c r="R21" s="23"/>
      <c r="S21" s="15"/>
    </row>
    <row r="22" spans="1:19" ht="15.75">
      <c r="A22" s="2" t="s">
        <v>19</v>
      </c>
      <c r="B22" s="1" t="s">
        <v>20</v>
      </c>
      <c r="C22" s="4">
        <v>3.3</v>
      </c>
      <c r="D22" s="4">
        <v>2.5</v>
      </c>
      <c r="E22" s="4">
        <v>2.5</v>
      </c>
      <c r="F22" s="4">
        <v>0</v>
      </c>
      <c r="G22" s="1">
        <v>3</v>
      </c>
      <c r="H22" s="4">
        <v>2.5</v>
      </c>
      <c r="I22" s="4">
        <v>2.5</v>
      </c>
      <c r="J22" s="4">
        <v>2.5</v>
      </c>
      <c r="K22" s="20">
        <f t="shared" si="2"/>
        <v>-0.5</v>
      </c>
      <c r="L22" s="22"/>
      <c r="M22" s="22"/>
      <c r="N22" s="23"/>
      <c r="O22" s="23"/>
      <c r="P22" s="23"/>
      <c r="Q22" s="23"/>
      <c r="R22" s="23"/>
      <c r="S22" s="15"/>
    </row>
    <row r="23" spans="1:19" ht="15.75">
      <c r="A23" s="2" t="s">
        <v>21</v>
      </c>
      <c r="B23" s="1" t="s">
        <v>22</v>
      </c>
      <c r="C23" s="4">
        <v>57.8</v>
      </c>
      <c r="D23" s="4">
        <v>58</v>
      </c>
      <c r="E23" s="4">
        <v>58</v>
      </c>
      <c r="F23" s="4">
        <v>32.7</v>
      </c>
      <c r="G23" s="4">
        <v>58</v>
      </c>
      <c r="H23" s="4">
        <v>61</v>
      </c>
      <c r="I23" s="4">
        <v>61</v>
      </c>
      <c r="J23" s="4">
        <v>61</v>
      </c>
      <c r="K23" s="20">
        <f t="shared" si="2"/>
        <v>3</v>
      </c>
      <c r="L23" s="22"/>
      <c r="M23" s="22"/>
      <c r="N23" s="23"/>
      <c r="O23" s="23"/>
      <c r="P23" s="23"/>
      <c r="Q23" s="23"/>
      <c r="R23" s="23"/>
      <c r="S23" s="15"/>
    </row>
    <row r="24" spans="1:19" ht="31.5">
      <c r="A24" s="2" t="s">
        <v>23</v>
      </c>
      <c r="B24" s="1" t="s">
        <v>24</v>
      </c>
      <c r="C24" s="4">
        <v>104.6</v>
      </c>
      <c r="D24" s="4">
        <v>47</v>
      </c>
      <c r="E24" s="4">
        <v>47</v>
      </c>
      <c r="F24" s="4">
        <f>F26+F27+F28</f>
        <v>13.6</v>
      </c>
      <c r="G24" s="1">
        <f>G26+G27+G28</f>
        <v>108.8</v>
      </c>
      <c r="H24" s="4">
        <f>H26+H27+H28</f>
        <v>86</v>
      </c>
      <c r="I24" s="4">
        <v>86</v>
      </c>
      <c r="J24" s="4">
        <v>86</v>
      </c>
      <c r="K24" s="20">
        <f t="shared" si="2"/>
        <v>-22.799999999999997</v>
      </c>
      <c r="L24" s="22"/>
      <c r="M24" s="22"/>
      <c r="N24" s="23"/>
      <c r="O24" s="23"/>
      <c r="P24" s="23"/>
      <c r="Q24" s="23"/>
      <c r="R24" s="23"/>
      <c r="S24" s="15"/>
    </row>
    <row r="25" spans="1:19" ht="31.5">
      <c r="A25" s="1" t="s">
        <v>10</v>
      </c>
      <c r="B25" s="1"/>
      <c r="C25" s="4"/>
      <c r="D25" s="4"/>
      <c r="E25" s="4"/>
      <c r="F25" s="4"/>
      <c r="G25" s="1"/>
      <c r="H25" s="4"/>
      <c r="I25" s="4"/>
      <c r="J25" s="4"/>
      <c r="K25" s="20">
        <f t="shared" si="2"/>
        <v>0</v>
      </c>
      <c r="L25" s="22"/>
      <c r="M25" s="22"/>
      <c r="N25" s="23"/>
      <c r="O25" s="23"/>
      <c r="P25" s="23"/>
      <c r="Q25" s="23"/>
      <c r="R25" s="23"/>
      <c r="S25" s="15"/>
    </row>
    <row r="26" spans="1:19" ht="15.75">
      <c r="A26" s="2" t="s">
        <v>47</v>
      </c>
      <c r="B26" s="1"/>
      <c r="C26" s="4"/>
      <c r="D26" s="4">
        <v>23</v>
      </c>
      <c r="E26" s="4">
        <v>23</v>
      </c>
      <c r="F26" s="4">
        <v>5.6</v>
      </c>
      <c r="G26" s="1">
        <v>23</v>
      </c>
      <c r="H26" s="4">
        <v>23</v>
      </c>
      <c r="I26" s="4">
        <v>15</v>
      </c>
      <c r="J26" s="4">
        <v>15</v>
      </c>
      <c r="K26" s="20">
        <f t="shared" si="2"/>
        <v>0</v>
      </c>
      <c r="L26" s="22"/>
      <c r="M26" s="22"/>
      <c r="N26" s="23"/>
      <c r="O26" s="23"/>
      <c r="P26" s="23"/>
      <c r="Q26" s="23"/>
      <c r="R26" s="23"/>
      <c r="S26" s="15"/>
    </row>
    <row r="27" spans="1:19" ht="31.5">
      <c r="A27" s="2" t="s">
        <v>122</v>
      </c>
      <c r="B27" s="1"/>
      <c r="C27" s="4"/>
      <c r="D27" s="4">
        <v>15</v>
      </c>
      <c r="E27" s="4">
        <v>15</v>
      </c>
      <c r="F27" s="4">
        <v>8</v>
      </c>
      <c r="G27" s="1">
        <v>15</v>
      </c>
      <c r="H27" s="4">
        <v>15</v>
      </c>
      <c r="I27" s="4">
        <v>23</v>
      </c>
      <c r="J27" s="4">
        <v>23</v>
      </c>
      <c r="K27" s="20">
        <f t="shared" si="2"/>
        <v>0</v>
      </c>
      <c r="L27" s="22"/>
      <c r="M27" s="22"/>
      <c r="N27" s="23"/>
      <c r="O27" s="23"/>
      <c r="P27" s="23"/>
      <c r="Q27" s="23"/>
      <c r="R27" s="23"/>
      <c r="S27" s="15"/>
    </row>
    <row r="28" spans="1:19" ht="31.5">
      <c r="A28" s="2" t="s">
        <v>160</v>
      </c>
      <c r="B28" s="1"/>
      <c r="C28" s="4"/>
      <c r="D28" s="4">
        <v>9</v>
      </c>
      <c r="E28" s="4">
        <v>9</v>
      </c>
      <c r="F28" s="4"/>
      <c r="G28" s="1">
        <v>70.8</v>
      </c>
      <c r="H28" s="4">
        <v>48</v>
      </c>
      <c r="I28" s="4">
        <v>48</v>
      </c>
      <c r="J28" s="4">
        <v>48</v>
      </c>
      <c r="K28" s="20">
        <f t="shared" si="2"/>
        <v>-22.799999999999997</v>
      </c>
      <c r="L28" s="22"/>
      <c r="M28" s="22"/>
      <c r="N28" s="23"/>
      <c r="O28" s="23"/>
      <c r="P28" s="23"/>
      <c r="Q28" s="23"/>
      <c r="R28" s="23"/>
      <c r="S28" s="15"/>
    </row>
    <row r="29" spans="1:19" ht="15.75">
      <c r="A29" s="2" t="s">
        <v>25</v>
      </c>
      <c r="B29" s="1" t="s">
        <v>26</v>
      </c>
      <c r="C29" s="4">
        <v>134.5</v>
      </c>
      <c r="D29" s="4">
        <f>D31+D32+D33+D34+D35+D36+D37</f>
        <v>84.8</v>
      </c>
      <c r="E29" s="4">
        <f>E31+E32+E33+E34+E35+E36+E37+E38</f>
        <v>84.8</v>
      </c>
      <c r="F29" s="4">
        <f>F31+F32+F33+F34+F35+F36+F37+F38</f>
        <v>36.4</v>
      </c>
      <c r="G29" s="1">
        <f>G31+G32+G33+G34+G35+G36+G37+G38</f>
        <v>84.8</v>
      </c>
      <c r="H29" s="4">
        <f>H31+H32+H33+H34+H35+H36+H37+H38</f>
        <v>92.8</v>
      </c>
      <c r="I29" s="4">
        <f>I31+I32+I37</f>
        <v>49.8</v>
      </c>
      <c r="J29" s="4">
        <f>J31+J32+J37</f>
        <v>49.8</v>
      </c>
      <c r="K29" s="20">
        <f t="shared" si="2"/>
        <v>8</v>
      </c>
      <c r="L29" s="22"/>
      <c r="M29" s="22"/>
      <c r="N29" s="23"/>
      <c r="O29" s="23"/>
      <c r="P29" s="23"/>
      <c r="Q29" s="23"/>
      <c r="R29" s="23"/>
      <c r="S29" s="15"/>
    </row>
    <row r="30" spans="1:19" ht="31.5">
      <c r="A30" s="1" t="s">
        <v>10</v>
      </c>
      <c r="B30" s="1"/>
      <c r="C30" s="4"/>
      <c r="D30" s="4"/>
      <c r="E30" s="4"/>
      <c r="F30" s="4"/>
      <c r="G30" s="1"/>
      <c r="H30" s="4"/>
      <c r="I30" s="4"/>
      <c r="J30" s="4"/>
      <c r="K30" s="20">
        <f t="shared" si="2"/>
        <v>0</v>
      </c>
      <c r="L30" s="24"/>
      <c r="M30" s="24"/>
      <c r="N30" s="23"/>
      <c r="O30" s="23"/>
      <c r="P30" s="23"/>
      <c r="Q30" s="23"/>
      <c r="R30" s="23"/>
      <c r="S30" s="15"/>
    </row>
    <row r="31" spans="1:19" ht="15.75">
      <c r="A31" s="2" t="s">
        <v>48</v>
      </c>
      <c r="B31" s="1"/>
      <c r="C31" s="4"/>
      <c r="D31" s="4">
        <v>3</v>
      </c>
      <c r="E31" s="4">
        <v>3</v>
      </c>
      <c r="F31" s="4">
        <v>2</v>
      </c>
      <c r="G31" s="1">
        <v>2</v>
      </c>
      <c r="H31" s="4">
        <v>3</v>
      </c>
      <c r="I31" s="4">
        <v>3</v>
      </c>
      <c r="J31" s="4">
        <v>3</v>
      </c>
      <c r="K31" s="20">
        <f t="shared" si="2"/>
        <v>1</v>
      </c>
      <c r="L31" s="24"/>
      <c r="M31" s="24"/>
      <c r="N31" s="23"/>
      <c r="O31" s="23"/>
      <c r="P31" s="23"/>
      <c r="Q31" s="23"/>
      <c r="R31" s="23"/>
      <c r="S31" s="15"/>
    </row>
    <row r="32" spans="1:19" ht="15.75">
      <c r="A32" s="2" t="s">
        <v>49</v>
      </c>
      <c r="B32" s="1"/>
      <c r="C32" s="4"/>
      <c r="D32" s="4">
        <v>28.8</v>
      </c>
      <c r="E32" s="4">
        <v>28.8</v>
      </c>
      <c r="F32" s="4">
        <v>3.7</v>
      </c>
      <c r="G32" s="1">
        <v>25.1</v>
      </c>
      <c r="H32" s="4">
        <v>28.8</v>
      </c>
      <c r="I32" s="4">
        <v>28.8</v>
      </c>
      <c r="J32" s="4">
        <v>28.8</v>
      </c>
      <c r="K32" s="20">
        <f t="shared" si="2"/>
        <v>3.6999999999999993</v>
      </c>
      <c r="L32" s="24"/>
      <c r="M32" s="24"/>
      <c r="N32" s="23"/>
      <c r="O32" s="23"/>
      <c r="P32" s="23"/>
      <c r="Q32" s="23"/>
      <c r="R32" s="23"/>
      <c r="S32" s="15"/>
    </row>
    <row r="33" spans="1:19" ht="15.75">
      <c r="A33" s="2" t="s">
        <v>93</v>
      </c>
      <c r="B33" s="1"/>
      <c r="C33" s="4"/>
      <c r="D33" s="4">
        <v>8</v>
      </c>
      <c r="E33" s="4">
        <v>8</v>
      </c>
      <c r="F33" s="4"/>
      <c r="G33" s="1">
        <v>8</v>
      </c>
      <c r="H33" s="4">
        <v>8</v>
      </c>
      <c r="I33" s="4">
        <v>8</v>
      </c>
      <c r="J33" s="4"/>
      <c r="K33" s="20">
        <f t="shared" si="2"/>
        <v>0</v>
      </c>
      <c r="L33" s="24"/>
      <c r="M33" s="24"/>
      <c r="N33" s="23"/>
      <c r="O33" s="23"/>
      <c r="P33" s="23"/>
      <c r="Q33" s="23"/>
      <c r="R33" s="23"/>
      <c r="S33" s="15"/>
    </row>
    <row r="34" spans="1:19" ht="15.75">
      <c r="A34" s="2" t="s">
        <v>76</v>
      </c>
      <c r="B34" s="1"/>
      <c r="C34" s="4"/>
      <c r="D34" s="4">
        <v>5</v>
      </c>
      <c r="E34" s="4">
        <v>5</v>
      </c>
      <c r="F34" s="4"/>
      <c r="G34" s="1">
        <v>5</v>
      </c>
      <c r="H34" s="4">
        <v>5</v>
      </c>
      <c r="I34" s="4">
        <v>5</v>
      </c>
      <c r="J34" s="4">
        <v>5</v>
      </c>
      <c r="K34" s="20">
        <f t="shared" si="2"/>
        <v>0</v>
      </c>
      <c r="L34" s="24"/>
      <c r="M34" s="24"/>
      <c r="N34" s="23"/>
      <c r="O34" s="23"/>
      <c r="P34" s="23"/>
      <c r="Q34" s="23"/>
      <c r="R34" s="23"/>
      <c r="S34" s="15"/>
    </row>
    <row r="35" spans="1:19" ht="15.75">
      <c r="A35" s="2" t="s">
        <v>153</v>
      </c>
      <c r="B35" s="1"/>
      <c r="C35" s="4"/>
      <c r="D35" s="4">
        <v>0</v>
      </c>
      <c r="E35" s="4">
        <v>17</v>
      </c>
      <c r="F35" s="4">
        <v>17</v>
      </c>
      <c r="G35" s="1">
        <v>23</v>
      </c>
      <c r="H35" s="4">
        <v>18</v>
      </c>
      <c r="I35" s="4">
        <v>18</v>
      </c>
      <c r="J35" s="4">
        <v>18</v>
      </c>
      <c r="K35" s="20">
        <f t="shared" si="2"/>
        <v>-5</v>
      </c>
      <c r="L35" s="24"/>
      <c r="M35" s="24"/>
      <c r="N35" s="23"/>
      <c r="O35" s="23"/>
      <c r="P35" s="23"/>
      <c r="Q35" s="23"/>
      <c r="R35" s="23"/>
      <c r="S35" s="15"/>
    </row>
    <row r="36" spans="1:19" ht="15.75">
      <c r="A36" s="2" t="s">
        <v>75</v>
      </c>
      <c r="B36" s="1"/>
      <c r="C36" s="4"/>
      <c r="D36" s="4">
        <v>10</v>
      </c>
      <c r="E36" s="4">
        <v>6</v>
      </c>
      <c r="F36" s="4">
        <v>3</v>
      </c>
      <c r="G36" s="1">
        <v>6</v>
      </c>
      <c r="H36" s="4">
        <v>10</v>
      </c>
      <c r="I36" s="4">
        <v>12</v>
      </c>
      <c r="J36" s="4">
        <v>12</v>
      </c>
      <c r="K36" s="20">
        <f t="shared" si="2"/>
        <v>4</v>
      </c>
      <c r="L36" s="24"/>
      <c r="M36" s="24"/>
      <c r="N36" s="23"/>
      <c r="O36" s="23"/>
      <c r="P36" s="23"/>
      <c r="Q36" s="23"/>
      <c r="R36" s="23"/>
      <c r="S36" s="15"/>
    </row>
    <row r="37" spans="1:19" ht="15.75">
      <c r="A37" s="2" t="s">
        <v>50</v>
      </c>
      <c r="B37" s="1"/>
      <c r="C37" s="4"/>
      <c r="D37" s="4">
        <v>30</v>
      </c>
      <c r="E37" s="4">
        <v>17</v>
      </c>
      <c r="F37" s="4">
        <v>10.7</v>
      </c>
      <c r="G37" s="1">
        <v>15.7</v>
      </c>
      <c r="H37" s="4">
        <v>20</v>
      </c>
      <c r="I37" s="4">
        <v>18</v>
      </c>
      <c r="J37" s="4">
        <v>18</v>
      </c>
      <c r="K37" s="20">
        <f t="shared" si="2"/>
        <v>4.300000000000001</v>
      </c>
      <c r="L37" s="24"/>
      <c r="M37" s="24"/>
      <c r="N37" s="23"/>
      <c r="O37" s="23"/>
      <c r="P37" s="23"/>
      <c r="Q37" s="23"/>
      <c r="R37" s="23"/>
      <c r="S37" s="15"/>
    </row>
    <row r="38" spans="1:19" ht="15.75">
      <c r="A38" s="2" t="s">
        <v>105</v>
      </c>
      <c r="B38" s="1"/>
      <c r="C38" s="4"/>
      <c r="D38" s="4"/>
      <c r="E38" s="4">
        <v>0</v>
      </c>
      <c r="F38" s="4"/>
      <c r="G38" s="1">
        <v>0</v>
      </c>
      <c r="H38" s="4">
        <v>0</v>
      </c>
      <c r="I38" s="4"/>
      <c r="J38" s="4"/>
      <c r="K38" s="20">
        <f t="shared" si="2"/>
        <v>0</v>
      </c>
      <c r="L38" s="24"/>
      <c r="M38" s="24"/>
      <c r="N38" s="23"/>
      <c r="O38" s="23"/>
      <c r="P38" s="23"/>
      <c r="Q38" s="23"/>
      <c r="R38" s="23"/>
      <c r="S38" s="15"/>
    </row>
    <row r="39" spans="1:19" ht="15.75">
      <c r="A39" s="2" t="s">
        <v>38</v>
      </c>
      <c r="B39" s="1" t="s">
        <v>39</v>
      </c>
      <c r="C39" s="4">
        <v>7.1</v>
      </c>
      <c r="D39" s="4">
        <v>10</v>
      </c>
      <c r="E39" s="4">
        <v>9</v>
      </c>
      <c r="F39" s="4">
        <v>5</v>
      </c>
      <c r="G39" s="1">
        <v>10</v>
      </c>
      <c r="H39" s="4">
        <f>H41</f>
        <v>10</v>
      </c>
      <c r="I39" s="4">
        <f>I41</f>
        <v>10</v>
      </c>
      <c r="J39" s="4">
        <f>J41</f>
        <v>10</v>
      </c>
      <c r="K39" s="20">
        <f t="shared" si="2"/>
        <v>0</v>
      </c>
      <c r="L39" s="24"/>
      <c r="M39" s="24"/>
      <c r="N39" s="23"/>
      <c r="O39" s="23"/>
      <c r="P39" s="23"/>
      <c r="Q39" s="23"/>
      <c r="R39" s="23"/>
      <c r="S39" s="15"/>
    </row>
    <row r="40" spans="1:19" ht="31.5">
      <c r="A40" s="1" t="s">
        <v>10</v>
      </c>
      <c r="B40" s="1"/>
      <c r="C40" s="4"/>
      <c r="D40" s="4"/>
      <c r="E40" s="4"/>
      <c r="F40" s="4"/>
      <c r="G40" s="1"/>
      <c r="H40" s="4"/>
      <c r="I40" s="4"/>
      <c r="J40" s="4"/>
      <c r="K40" s="20">
        <f t="shared" si="2"/>
        <v>0</v>
      </c>
      <c r="L40" s="24"/>
      <c r="M40" s="24"/>
      <c r="N40" s="23"/>
      <c r="O40" s="23"/>
      <c r="P40" s="23"/>
      <c r="Q40" s="23"/>
      <c r="R40" s="23"/>
      <c r="S40" s="15"/>
    </row>
    <row r="41" spans="1:19" ht="15.75">
      <c r="A41" s="2" t="s">
        <v>51</v>
      </c>
      <c r="B41" s="1"/>
      <c r="C41" s="4"/>
      <c r="D41" s="4">
        <v>10</v>
      </c>
      <c r="E41" s="4">
        <v>9</v>
      </c>
      <c r="F41" s="4">
        <v>5</v>
      </c>
      <c r="G41" s="1">
        <v>10</v>
      </c>
      <c r="H41" s="4">
        <v>10</v>
      </c>
      <c r="I41" s="4">
        <v>10</v>
      </c>
      <c r="J41" s="4">
        <v>10</v>
      </c>
      <c r="K41" s="20">
        <f t="shared" si="2"/>
        <v>0</v>
      </c>
      <c r="L41" s="24"/>
      <c r="M41" s="24"/>
      <c r="N41" s="23"/>
      <c r="O41" s="23"/>
      <c r="P41" s="23"/>
      <c r="Q41" s="23"/>
      <c r="R41" s="23"/>
      <c r="S41" s="15"/>
    </row>
    <row r="42" spans="1:19" ht="31.5">
      <c r="A42" s="2" t="s">
        <v>40</v>
      </c>
      <c r="B42" s="1" t="s">
        <v>41</v>
      </c>
      <c r="C42" s="4">
        <v>0</v>
      </c>
      <c r="D42" s="4">
        <v>0</v>
      </c>
      <c r="E42" s="4">
        <v>0</v>
      </c>
      <c r="F42" s="4"/>
      <c r="G42" s="4">
        <v>0</v>
      </c>
      <c r="H42" s="4">
        <f>H45</f>
        <v>0</v>
      </c>
      <c r="I42" s="4"/>
      <c r="J42" s="4"/>
      <c r="K42" s="20">
        <f t="shared" si="2"/>
        <v>0</v>
      </c>
      <c r="L42" s="24"/>
      <c r="M42" s="24"/>
      <c r="N42" s="23"/>
      <c r="O42" s="23"/>
      <c r="P42" s="23"/>
      <c r="Q42" s="23"/>
      <c r="R42" s="23"/>
      <c r="S42" s="15"/>
    </row>
    <row r="43" spans="1:19" ht="31.5">
      <c r="A43" s="1" t="s">
        <v>10</v>
      </c>
      <c r="B43" s="1"/>
      <c r="C43" s="4"/>
      <c r="D43" s="4"/>
      <c r="E43" s="4"/>
      <c r="F43" s="4"/>
      <c r="G43" s="1"/>
      <c r="H43" s="4"/>
      <c r="I43" s="4"/>
      <c r="J43" s="4"/>
      <c r="K43" s="20">
        <f t="shared" si="2"/>
        <v>0</v>
      </c>
      <c r="L43" s="24"/>
      <c r="M43" s="24"/>
      <c r="N43" s="23"/>
      <c r="O43" s="23"/>
      <c r="P43" s="23"/>
      <c r="Q43" s="23"/>
      <c r="R43" s="23"/>
      <c r="S43" s="15"/>
    </row>
    <row r="44" spans="1:19" ht="15.75">
      <c r="A44" s="2" t="s">
        <v>107</v>
      </c>
      <c r="B44" s="1"/>
      <c r="C44" s="4"/>
      <c r="D44" s="4"/>
      <c r="E44" s="4">
        <v>0</v>
      </c>
      <c r="F44" s="4"/>
      <c r="G44" s="1">
        <v>0</v>
      </c>
      <c r="H44" s="4">
        <v>0</v>
      </c>
      <c r="I44" s="4"/>
      <c r="J44" s="4"/>
      <c r="K44" s="20">
        <f t="shared" si="2"/>
        <v>0</v>
      </c>
      <c r="L44" s="24"/>
      <c r="M44" s="24"/>
      <c r="N44" s="23"/>
      <c r="O44" s="23"/>
      <c r="P44" s="23"/>
      <c r="Q44" s="23"/>
      <c r="R44" s="23"/>
      <c r="S44" s="15"/>
    </row>
    <row r="45" spans="1:19" ht="15.75">
      <c r="A45" s="2" t="s">
        <v>106</v>
      </c>
      <c r="B45" s="1"/>
      <c r="C45" s="4">
        <v>0</v>
      </c>
      <c r="D45" s="4"/>
      <c r="E45" s="4">
        <v>0</v>
      </c>
      <c r="F45" s="4"/>
      <c r="G45" s="1">
        <v>0</v>
      </c>
      <c r="H45" s="4">
        <v>0</v>
      </c>
      <c r="I45" s="4">
        <v>0</v>
      </c>
      <c r="J45" s="4">
        <v>0</v>
      </c>
      <c r="K45" s="20">
        <f t="shared" si="2"/>
        <v>0</v>
      </c>
      <c r="L45" s="24"/>
      <c r="M45" s="24"/>
      <c r="N45" s="23"/>
      <c r="O45" s="23"/>
      <c r="P45" s="23"/>
      <c r="Q45" s="23"/>
      <c r="R45" s="23"/>
      <c r="S45" s="15"/>
    </row>
    <row r="46" spans="1:19" ht="31.5">
      <c r="A46" s="2" t="s">
        <v>42</v>
      </c>
      <c r="B46" s="1" t="s">
        <v>43</v>
      </c>
      <c r="C46" s="4">
        <v>178.6</v>
      </c>
      <c r="D46" s="4">
        <f aca="true" t="shared" si="6" ref="D46:J46">D48+D49+D50+D51</f>
        <v>110</v>
      </c>
      <c r="E46" s="4">
        <f>E48+E49+E50+E51</f>
        <v>110</v>
      </c>
      <c r="F46" s="4">
        <f>F48+F49+F50+F51</f>
        <v>90.9</v>
      </c>
      <c r="G46" s="1">
        <f t="shared" si="6"/>
        <v>144</v>
      </c>
      <c r="H46" s="4">
        <f t="shared" si="6"/>
        <v>110</v>
      </c>
      <c r="I46" s="4">
        <f t="shared" si="6"/>
        <v>110</v>
      </c>
      <c r="J46" s="4">
        <f t="shared" si="6"/>
        <v>110</v>
      </c>
      <c r="K46" s="20">
        <f t="shared" si="2"/>
        <v>-34</v>
      </c>
      <c r="L46" s="24"/>
      <c r="M46" s="24"/>
      <c r="N46" s="23"/>
      <c r="O46" s="23"/>
      <c r="P46" s="23"/>
      <c r="Q46" s="23"/>
      <c r="R46" s="23"/>
      <c r="S46" s="15"/>
    </row>
    <row r="47" spans="1:19" ht="31.5">
      <c r="A47" s="1" t="s">
        <v>10</v>
      </c>
      <c r="B47" s="1" t="s">
        <v>44</v>
      </c>
      <c r="C47" s="4"/>
      <c r="D47" s="4"/>
      <c r="E47" s="4"/>
      <c r="F47" s="4"/>
      <c r="G47" s="1"/>
      <c r="H47" s="4"/>
      <c r="I47" s="4"/>
      <c r="J47" s="4"/>
      <c r="K47" s="20">
        <f t="shared" si="2"/>
        <v>0</v>
      </c>
      <c r="L47" s="24"/>
      <c r="M47" s="24"/>
      <c r="N47" s="23"/>
      <c r="O47" s="23"/>
      <c r="P47" s="23"/>
      <c r="Q47" s="23"/>
      <c r="R47" s="23"/>
      <c r="S47" s="15"/>
    </row>
    <row r="48" spans="1:19" ht="15.75">
      <c r="A48" s="2" t="s">
        <v>52</v>
      </c>
      <c r="B48" s="1"/>
      <c r="C48" s="4"/>
      <c r="D48" s="4">
        <v>62</v>
      </c>
      <c r="E48" s="4">
        <v>62</v>
      </c>
      <c r="F48" s="4">
        <v>52.9</v>
      </c>
      <c r="G48" s="1">
        <v>98</v>
      </c>
      <c r="H48" s="4">
        <v>92</v>
      </c>
      <c r="I48" s="4">
        <v>95</v>
      </c>
      <c r="J48" s="4">
        <v>95</v>
      </c>
      <c r="K48" s="20">
        <f t="shared" si="2"/>
        <v>-6</v>
      </c>
      <c r="L48" s="24"/>
      <c r="M48" s="24"/>
      <c r="N48" s="23"/>
      <c r="O48" s="23"/>
      <c r="P48" s="23"/>
      <c r="Q48" s="23"/>
      <c r="R48" s="23"/>
      <c r="S48" s="15"/>
    </row>
    <row r="49" spans="1:19" ht="15.75">
      <c r="A49" s="2" t="s">
        <v>53</v>
      </c>
      <c r="B49" s="1"/>
      <c r="C49" s="4"/>
      <c r="D49" s="4">
        <v>48</v>
      </c>
      <c r="E49" s="4">
        <v>48</v>
      </c>
      <c r="F49" s="4">
        <v>38</v>
      </c>
      <c r="G49" s="1">
        <v>46</v>
      </c>
      <c r="H49" s="4">
        <v>18</v>
      </c>
      <c r="I49" s="4">
        <v>15</v>
      </c>
      <c r="J49" s="4">
        <v>15</v>
      </c>
      <c r="K49" s="20">
        <f t="shared" si="2"/>
        <v>-28</v>
      </c>
      <c r="L49" s="24"/>
      <c r="M49" s="24"/>
      <c r="N49" s="23"/>
      <c r="O49" s="23"/>
      <c r="P49" s="23"/>
      <c r="Q49" s="23"/>
      <c r="R49" s="23"/>
      <c r="S49" s="15"/>
    </row>
    <row r="50" spans="1:19" ht="31.5">
      <c r="A50" s="2" t="s">
        <v>108</v>
      </c>
      <c r="B50" s="1"/>
      <c r="C50" s="4"/>
      <c r="D50" s="4">
        <v>0</v>
      </c>
      <c r="E50" s="4"/>
      <c r="F50" s="4"/>
      <c r="G50" s="1">
        <v>0</v>
      </c>
      <c r="H50" s="4">
        <v>0</v>
      </c>
      <c r="I50" s="4"/>
      <c r="J50" s="4"/>
      <c r="K50" s="20">
        <f t="shared" si="2"/>
        <v>0</v>
      </c>
      <c r="L50" s="24"/>
      <c r="M50" s="24"/>
      <c r="N50" s="23"/>
      <c r="O50" s="23"/>
      <c r="P50" s="23"/>
      <c r="Q50" s="23"/>
      <c r="R50" s="23"/>
      <c r="S50" s="15"/>
    </row>
    <row r="51" spans="1:19" ht="15.75">
      <c r="A51" s="2" t="s">
        <v>54</v>
      </c>
      <c r="B51" s="1"/>
      <c r="C51" s="4"/>
      <c r="D51" s="4">
        <v>0</v>
      </c>
      <c r="E51" s="4"/>
      <c r="F51" s="4"/>
      <c r="G51" s="1">
        <v>0</v>
      </c>
      <c r="H51" s="4">
        <v>0</v>
      </c>
      <c r="I51" s="4"/>
      <c r="J51" s="4"/>
      <c r="K51" s="20">
        <f t="shared" si="2"/>
        <v>0</v>
      </c>
      <c r="L51" s="24"/>
      <c r="M51" s="24"/>
      <c r="N51" s="23"/>
      <c r="O51" s="23"/>
      <c r="P51" s="23"/>
      <c r="Q51" s="23"/>
      <c r="R51" s="23"/>
      <c r="S51" s="15"/>
    </row>
    <row r="52" spans="1:19" ht="15.75">
      <c r="A52" s="2" t="s">
        <v>45</v>
      </c>
      <c r="B52" s="1"/>
      <c r="C52" s="4">
        <v>0</v>
      </c>
      <c r="D52" s="4"/>
      <c r="E52" s="4"/>
      <c r="F52" s="4"/>
      <c r="G52" s="1"/>
      <c r="H52" s="4">
        <v>0</v>
      </c>
      <c r="I52" s="4">
        <v>0</v>
      </c>
      <c r="J52" s="4">
        <v>0</v>
      </c>
      <c r="K52" s="20">
        <f t="shared" si="2"/>
        <v>0</v>
      </c>
      <c r="L52" s="24"/>
      <c r="M52" s="24"/>
      <c r="N52" s="23"/>
      <c r="O52" s="23"/>
      <c r="P52" s="23"/>
      <c r="Q52" s="23"/>
      <c r="R52" s="23"/>
      <c r="S52" s="15"/>
    </row>
    <row r="53" spans="1:19" ht="31.5">
      <c r="A53" s="1" t="s">
        <v>10</v>
      </c>
      <c r="B53" s="1"/>
      <c r="C53" s="4"/>
      <c r="D53" s="4"/>
      <c r="E53" s="4"/>
      <c r="F53" s="4"/>
      <c r="G53" s="1"/>
      <c r="H53" s="4"/>
      <c r="I53" s="4"/>
      <c r="J53" s="4"/>
      <c r="K53" s="20">
        <f t="shared" si="2"/>
        <v>0</v>
      </c>
      <c r="L53" s="24"/>
      <c r="M53" s="24"/>
      <c r="N53" s="23"/>
      <c r="O53" s="23"/>
      <c r="P53" s="23"/>
      <c r="Q53" s="23"/>
      <c r="R53" s="23"/>
      <c r="S53" s="15"/>
    </row>
    <row r="54" spans="1:19" ht="15.75">
      <c r="A54" s="18" t="s">
        <v>94</v>
      </c>
      <c r="B54" s="1"/>
      <c r="C54" s="4"/>
      <c r="D54" s="28">
        <f>D55</f>
        <v>340.9</v>
      </c>
      <c r="E54" s="28">
        <f>E55</f>
        <v>376.1</v>
      </c>
      <c r="F54" s="28">
        <v>376.1</v>
      </c>
      <c r="G54" s="1">
        <v>376.1</v>
      </c>
      <c r="H54" s="4">
        <v>0</v>
      </c>
      <c r="I54" s="4"/>
      <c r="J54" s="4"/>
      <c r="K54" s="20">
        <f t="shared" si="2"/>
        <v>-376.1</v>
      </c>
      <c r="L54" s="24"/>
      <c r="M54" s="24"/>
      <c r="N54" s="23"/>
      <c r="O54" s="23"/>
      <c r="P54" s="23"/>
      <c r="Q54" s="23"/>
      <c r="R54" s="23"/>
      <c r="S54" s="15"/>
    </row>
    <row r="55" spans="1:19" ht="15.75">
      <c r="A55" s="2" t="s">
        <v>95</v>
      </c>
      <c r="B55" s="1">
        <v>290</v>
      </c>
      <c r="C55" s="4"/>
      <c r="D55" s="4">
        <v>340.9</v>
      </c>
      <c r="E55" s="4">
        <v>376.1</v>
      </c>
      <c r="F55" s="4">
        <v>376.1</v>
      </c>
      <c r="G55" s="1">
        <v>376.1</v>
      </c>
      <c r="H55" s="4">
        <v>0</v>
      </c>
      <c r="I55" s="4"/>
      <c r="J55" s="4"/>
      <c r="K55" s="20">
        <f t="shared" si="2"/>
        <v>-376.1</v>
      </c>
      <c r="L55" s="24"/>
      <c r="M55" s="24"/>
      <c r="N55" s="23"/>
      <c r="O55" s="23"/>
      <c r="P55" s="23"/>
      <c r="Q55" s="23"/>
      <c r="R55" s="23"/>
      <c r="S55" s="15"/>
    </row>
    <row r="56" spans="1:19" ht="15.75">
      <c r="A56" s="18" t="s">
        <v>55</v>
      </c>
      <c r="B56" s="1"/>
      <c r="C56" s="19">
        <f aca="true" t="shared" si="7" ref="C56:J56">C57</f>
        <v>0</v>
      </c>
      <c r="D56" s="19">
        <f t="shared" si="7"/>
        <v>20</v>
      </c>
      <c r="E56" s="19">
        <f>E57</f>
        <v>20</v>
      </c>
      <c r="F56" s="19"/>
      <c r="G56" s="19">
        <f t="shared" si="7"/>
        <v>20</v>
      </c>
      <c r="H56" s="19">
        <f t="shared" si="7"/>
        <v>20</v>
      </c>
      <c r="I56" s="19">
        <f t="shared" si="7"/>
        <v>25</v>
      </c>
      <c r="J56" s="19">
        <f t="shared" si="7"/>
        <v>30</v>
      </c>
      <c r="K56" s="20">
        <f t="shared" si="2"/>
        <v>0</v>
      </c>
      <c r="L56" s="24"/>
      <c r="M56" s="24"/>
      <c r="N56" s="23"/>
      <c r="O56" s="23"/>
      <c r="P56" s="23"/>
      <c r="Q56" s="23"/>
      <c r="R56" s="23"/>
      <c r="S56" s="15"/>
    </row>
    <row r="57" spans="1:19" ht="15.75">
      <c r="A57" s="2" t="s">
        <v>38</v>
      </c>
      <c r="B57" s="1">
        <v>290</v>
      </c>
      <c r="C57" s="4">
        <f>C59</f>
        <v>0</v>
      </c>
      <c r="D57" s="4">
        <f>D59</f>
        <v>20</v>
      </c>
      <c r="E57" s="4">
        <f>E59</f>
        <v>20</v>
      </c>
      <c r="F57" s="4"/>
      <c r="G57" s="4">
        <v>20</v>
      </c>
      <c r="H57" s="4">
        <v>20</v>
      </c>
      <c r="I57" s="4">
        <f>I59</f>
        <v>25</v>
      </c>
      <c r="J57" s="4">
        <f>J59</f>
        <v>30</v>
      </c>
      <c r="K57" s="20">
        <f t="shared" si="2"/>
        <v>0</v>
      </c>
      <c r="L57" s="24"/>
      <c r="M57" s="24"/>
      <c r="N57" s="23"/>
      <c r="O57" s="23"/>
      <c r="P57" s="23"/>
      <c r="Q57" s="23"/>
      <c r="R57" s="23"/>
      <c r="S57" s="15"/>
    </row>
    <row r="58" spans="1:19" ht="31.5">
      <c r="A58" s="1" t="s">
        <v>10</v>
      </c>
      <c r="B58" s="1"/>
      <c r="C58" s="4"/>
      <c r="D58" s="4"/>
      <c r="E58" s="4"/>
      <c r="F58" s="4"/>
      <c r="G58" s="1"/>
      <c r="H58" s="4"/>
      <c r="I58" s="4"/>
      <c r="J58" s="4"/>
      <c r="K58" s="20">
        <f t="shared" si="2"/>
        <v>0</v>
      </c>
      <c r="L58" s="24"/>
      <c r="M58" s="24"/>
      <c r="N58" s="23"/>
      <c r="O58" s="23"/>
      <c r="P58" s="23"/>
      <c r="Q58" s="23"/>
      <c r="R58" s="23"/>
      <c r="S58" s="15"/>
    </row>
    <row r="59" spans="1:19" ht="15.75">
      <c r="A59" s="1" t="s">
        <v>56</v>
      </c>
      <c r="B59" s="1"/>
      <c r="C59" s="4"/>
      <c r="D59" s="4">
        <v>20</v>
      </c>
      <c r="E59" s="4">
        <v>20</v>
      </c>
      <c r="F59" s="4"/>
      <c r="G59" s="1">
        <v>20</v>
      </c>
      <c r="H59" s="4">
        <v>20</v>
      </c>
      <c r="I59" s="4">
        <v>25</v>
      </c>
      <c r="J59" s="4">
        <v>30</v>
      </c>
      <c r="K59" s="20">
        <f t="shared" si="2"/>
        <v>0</v>
      </c>
      <c r="L59" s="24"/>
      <c r="M59" s="24"/>
      <c r="N59" s="23"/>
      <c r="O59" s="23"/>
      <c r="P59" s="23"/>
      <c r="Q59" s="23"/>
      <c r="R59" s="23"/>
      <c r="S59" s="15"/>
    </row>
    <row r="60" spans="1:19" ht="15.75">
      <c r="A60" s="18" t="s">
        <v>57</v>
      </c>
      <c r="B60" s="6"/>
      <c r="C60" s="19">
        <f aca="true" t="shared" si="8" ref="C60:J60">C61+C64+C72</f>
        <v>22.700000000000003</v>
      </c>
      <c r="D60" s="19">
        <f t="shared" si="8"/>
        <v>30.8</v>
      </c>
      <c r="E60" s="19">
        <f>E61+E64+E72</f>
        <v>31.8</v>
      </c>
      <c r="F60" s="19">
        <f>F61+F64+F72</f>
        <v>20.4</v>
      </c>
      <c r="G60" s="19">
        <f t="shared" si="8"/>
        <v>31.8</v>
      </c>
      <c r="H60" s="19">
        <f>H63+H64+H69</f>
        <v>36.8</v>
      </c>
      <c r="I60" s="19">
        <f t="shared" si="8"/>
        <v>38.9</v>
      </c>
      <c r="J60" s="19">
        <f t="shared" si="8"/>
        <v>42.4</v>
      </c>
      <c r="K60" s="20">
        <f t="shared" si="2"/>
        <v>4.9999999999999964</v>
      </c>
      <c r="N60" s="15"/>
      <c r="O60" s="15"/>
      <c r="P60" s="15"/>
      <c r="Q60" s="15"/>
      <c r="R60" s="15"/>
      <c r="S60" s="15"/>
    </row>
    <row r="61" spans="1:19" ht="15.75">
      <c r="A61" s="2" t="s">
        <v>25</v>
      </c>
      <c r="B61" s="1" t="s">
        <v>26</v>
      </c>
      <c r="C61" s="9">
        <v>14.8</v>
      </c>
      <c r="D61" s="4">
        <v>25.8</v>
      </c>
      <c r="E61" s="9">
        <f>E63</f>
        <v>25.8</v>
      </c>
      <c r="F61" s="9">
        <f>F63</f>
        <v>14.8</v>
      </c>
      <c r="G61" s="1">
        <v>25.8</v>
      </c>
      <c r="H61" s="9">
        <f>H63</f>
        <v>25.8</v>
      </c>
      <c r="I61" s="9">
        <f>I63</f>
        <v>27.9</v>
      </c>
      <c r="J61" s="9">
        <f>J63</f>
        <v>31.4</v>
      </c>
      <c r="K61" s="20">
        <f t="shared" si="2"/>
        <v>0</v>
      </c>
      <c r="N61" s="15"/>
      <c r="O61" s="15"/>
      <c r="P61" s="15"/>
      <c r="Q61" s="15"/>
      <c r="R61" s="15"/>
      <c r="S61" s="15"/>
    </row>
    <row r="62" spans="1:19" ht="31.5">
      <c r="A62" s="1" t="s">
        <v>10</v>
      </c>
      <c r="B62" s="1"/>
      <c r="C62" s="9"/>
      <c r="D62" s="4"/>
      <c r="E62" s="9"/>
      <c r="F62" s="9"/>
      <c r="G62" s="1"/>
      <c r="H62" s="9"/>
      <c r="I62" s="9"/>
      <c r="J62" s="9"/>
      <c r="K62" s="20">
        <f t="shared" si="2"/>
        <v>0</v>
      </c>
      <c r="N62" s="15"/>
      <c r="O62" s="15"/>
      <c r="P62" s="15"/>
      <c r="Q62" s="15"/>
      <c r="R62" s="15"/>
      <c r="S62" s="15"/>
    </row>
    <row r="63" spans="1:19" ht="15.75">
      <c r="A63" s="2" t="s">
        <v>58</v>
      </c>
      <c r="B63" s="1"/>
      <c r="C63" s="9">
        <v>14.8</v>
      </c>
      <c r="D63" s="4">
        <v>25.8</v>
      </c>
      <c r="E63" s="9">
        <v>25.8</v>
      </c>
      <c r="F63" s="9">
        <v>14.8</v>
      </c>
      <c r="G63" s="1">
        <v>25.8</v>
      </c>
      <c r="H63" s="9">
        <v>25.8</v>
      </c>
      <c r="I63" s="9">
        <v>27.9</v>
      </c>
      <c r="J63" s="9">
        <v>31.4</v>
      </c>
      <c r="K63" s="20">
        <f t="shared" si="2"/>
        <v>0</v>
      </c>
      <c r="N63" s="15"/>
      <c r="O63" s="15"/>
      <c r="P63" s="15"/>
      <c r="Q63" s="15"/>
      <c r="R63" s="15"/>
      <c r="S63" s="15"/>
    </row>
    <row r="64" spans="1:19" ht="15.75">
      <c r="A64" s="2" t="s">
        <v>38</v>
      </c>
      <c r="B64" s="1" t="s">
        <v>39</v>
      </c>
      <c r="C64" s="9">
        <v>7.9</v>
      </c>
      <c r="D64" s="9">
        <v>5</v>
      </c>
      <c r="E64" s="9">
        <v>6</v>
      </c>
      <c r="F64" s="9">
        <f>F66+F67</f>
        <v>5.6</v>
      </c>
      <c r="G64" s="9">
        <v>6</v>
      </c>
      <c r="H64" s="9">
        <f>H66+H67</f>
        <v>6</v>
      </c>
      <c r="I64" s="9">
        <f>I66+I67</f>
        <v>6</v>
      </c>
      <c r="J64" s="9">
        <f>J66+J67</f>
        <v>6</v>
      </c>
      <c r="K64" s="20">
        <f t="shared" si="2"/>
        <v>0</v>
      </c>
      <c r="N64" s="15"/>
      <c r="O64" s="15"/>
      <c r="P64" s="15"/>
      <c r="Q64" s="15"/>
      <c r="R64" s="15"/>
      <c r="S64" s="15"/>
    </row>
    <row r="65" spans="1:19" ht="31.5">
      <c r="A65" s="1" t="s">
        <v>10</v>
      </c>
      <c r="B65" s="6"/>
      <c r="C65" s="9"/>
      <c r="D65" s="9"/>
      <c r="E65" s="9"/>
      <c r="F65" s="9"/>
      <c r="G65" s="6"/>
      <c r="H65" s="9"/>
      <c r="I65" s="9"/>
      <c r="J65" s="9"/>
      <c r="K65" s="20">
        <f t="shared" si="2"/>
        <v>0</v>
      </c>
      <c r="N65" s="15"/>
      <c r="O65" s="15"/>
      <c r="P65" s="15"/>
      <c r="Q65" s="15"/>
      <c r="R65" s="15"/>
      <c r="S65" s="15"/>
    </row>
    <row r="66" spans="1:19" ht="15.75">
      <c r="A66" s="2" t="s">
        <v>59</v>
      </c>
      <c r="B66" s="6"/>
      <c r="C66" s="9">
        <v>7.9</v>
      </c>
      <c r="D66" s="9">
        <v>5</v>
      </c>
      <c r="E66" s="9">
        <v>5</v>
      </c>
      <c r="F66" s="9">
        <v>5</v>
      </c>
      <c r="G66" s="9">
        <v>5</v>
      </c>
      <c r="H66" s="9">
        <v>5</v>
      </c>
      <c r="I66" s="9">
        <v>5</v>
      </c>
      <c r="J66" s="9">
        <v>5</v>
      </c>
      <c r="K66" s="20">
        <f t="shared" si="2"/>
        <v>0</v>
      </c>
      <c r="N66" s="15"/>
      <c r="O66" s="15"/>
      <c r="P66" s="15"/>
      <c r="Q66" s="15"/>
      <c r="R66" s="15"/>
      <c r="S66" s="15"/>
    </row>
    <row r="67" spans="1:19" ht="15.75">
      <c r="A67" s="2" t="s">
        <v>109</v>
      </c>
      <c r="B67" s="6"/>
      <c r="C67" s="9"/>
      <c r="D67" s="9"/>
      <c r="E67" s="9">
        <v>1</v>
      </c>
      <c r="F67" s="9">
        <v>0.6</v>
      </c>
      <c r="G67" s="9">
        <v>1</v>
      </c>
      <c r="H67" s="9">
        <v>1</v>
      </c>
      <c r="I67" s="9">
        <v>1</v>
      </c>
      <c r="J67" s="9">
        <v>1</v>
      </c>
      <c r="K67" s="20">
        <f t="shared" si="2"/>
        <v>0</v>
      </c>
      <c r="N67" s="15"/>
      <c r="O67" s="15"/>
      <c r="P67" s="15"/>
      <c r="Q67" s="15"/>
      <c r="R67" s="15"/>
      <c r="S67" s="15"/>
    </row>
    <row r="68" spans="1:19" ht="15.75">
      <c r="A68" s="2" t="s">
        <v>96</v>
      </c>
      <c r="B68" s="6">
        <v>262</v>
      </c>
      <c r="C68" s="9"/>
      <c r="D68" s="9">
        <v>0</v>
      </c>
      <c r="E68" s="9">
        <v>0</v>
      </c>
      <c r="F68" s="9"/>
      <c r="G68" s="6">
        <v>0</v>
      </c>
      <c r="H68" s="9">
        <v>0</v>
      </c>
      <c r="I68" s="9"/>
      <c r="J68" s="9"/>
      <c r="K68" s="20">
        <f t="shared" si="2"/>
        <v>0</v>
      </c>
      <c r="N68" s="15"/>
      <c r="O68" s="15"/>
      <c r="P68" s="15"/>
      <c r="Q68" s="15"/>
      <c r="R68" s="15"/>
      <c r="S68" s="15"/>
    </row>
    <row r="69" spans="1:19" ht="31.5">
      <c r="A69" s="2" t="s">
        <v>42</v>
      </c>
      <c r="B69" s="1" t="s">
        <v>43</v>
      </c>
      <c r="C69" s="9"/>
      <c r="D69" s="9"/>
      <c r="E69" s="9"/>
      <c r="F69" s="9"/>
      <c r="G69" s="6"/>
      <c r="H69" s="9">
        <f>H71+H72</f>
        <v>5</v>
      </c>
      <c r="I69" s="9"/>
      <c r="J69" s="9"/>
      <c r="K69" s="20">
        <f t="shared" si="2"/>
        <v>5</v>
      </c>
      <c r="N69" s="15"/>
      <c r="O69" s="15"/>
      <c r="P69" s="15"/>
      <c r="Q69" s="15"/>
      <c r="R69" s="15"/>
      <c r="S69" s="15"/>
    </row>
    <row r="70" spans="1:19" ht="31.5">
      <c r="A70" s="1" t="s">
        <v>10</v>
      </c>
      <c r="B70" s="1" t="s">
        <v>44</v>
      </c>
      <c r="C70" s="9"/>
      <c r="D70" s="9"/>
      <c r="E70" s="9"/>
      <c r="F70" s="9"/>
      <c r="G70" s="6"/>
      <c r="H70" s="9"/>
      <c r="I70" s="9"/>
      <c r="J70" s="9"/>
      <c r="K70" s="20">
        <f t="shared" si="2"/>
        <v>0</v>
      </c>
      <c r="N70" s="15"/>
      <c r="O70" s="15"/>
      <c r="P70" s="15"/>
      <c r="Q70" s="15"/>
      <c r="R70" s="15"/>
      <c r="S70" s="15"/>
    </row>
    <row r="71" spans="1:19" ht="15.75">
      <c r="A71" s="2" t="s">
        <v>103</v>
      </c>
      <c r="B71" s="1"/>
      <c r="C71" s="9"/>
      <c r="D71" s="9"/>
      <c r="E71" s="9"/>
      <c r="F71" s="9"/>
      <c r="G71" s="6"/>
      <c r="H71" s="9"/>
      <c r="I71" s="9"/>
      <c r="J71" s="9"/>
      <c r="K71" s="20">
        <f aca="true" t="shared" si="9" ref="K71:K134">H71-G71</f>
        <v>0</v>
      </c>
      <c r="N71" s="15"/>
      <c r="O71" s="15"/>
      <c r="P71" s="15"/>
      <c r="Q71" s="15"/>
      <c r="R71" s="15"/>
      <c r="S71" s="15"/>
    </row>
    <row r="72" spans="1:19" ht="15.75">
      <c r="A72" s="2" t="s">
        <v>104</v>
      </c>
      <c r="B72" s="1"/>
      <c r="C72" s="9"/>
      <c r="D72" s="9"/>
      <c r="E72" s="9"/>
      <c r="F72" s="9"/>
      <c r="G72" s="9"/>
      <c r="H72" s="9">
        <v>5</v>
      </c>
      <c r="I72" s="9">
        <v>5</v>
      </c>
      <c r="J72" s="9">
        <v>5</v>
      </c>
      <c r="K72" s="20">
        <f t="shared" si="9"/>
        <v>5</v>
      </c>
      <c r="N72" s="15"/>
      <c r="O72" s="15"/>
      <c r="P72" s="15"/>
      <c r="Q72" s="15"/>
      <c r="R72" s="15"/>
      <c r="S72" s="15"/>
    </row>
    <row r="73" spans="1:19" ht="15.75">
      <c r="A73" s="18" t="s">
        <v>60</v>
      </c>
      <c r="B73" s="6"/>
      <c r="C73" s="19">
        <f aca="true" t="shared" si="10" ref="C73:J73">C76+C82</f>
        <v>50.3</v>
      </c>
      <c r="D73" s="19">
        <f t="shared" si="10"/>
        <v>53.300000000000004</v>
      </c>
      <c r="E73" s="19">
        <f t="shared" si="10"/>
        <v>53.300000000000004</v>
      </c>
      <c r="F73" s="19">
        <f t="shared" si="10"/>
        <v>37.4</v>
      </c>
      <c r="G73" s="19">
        <f t="shared" si="10"/>
        <v>53.300000000000004</v>
      </c>
      <c r="H73" s="19">
        <f t="shared" si="10"/>
        <v>55.9</v>
      </c>
      <c r="I73" s="19">
        <f t="shared" si="10"/>
        <v>58.4</v>
      </c>
      <c r="J73" s="19">
        <f t="shared" si="10"/>
        <v>58.4</v>
      </c>
      <c r="K73" s="20">
        <f t="shared" si="9"/>
        <v>2.5999999999999943</v>
      </c>
      <c r="N73" s="15"/>
      <c r="O73" s="15"/>
      <c r="P73" s="15"/>
      <c r="Q73" s="15"/>
      <c r="R73" s="15"/>
      <c r="S73" s="15"/>
    </row>
    <row r="74" spans="1:19" ht="15.75">
      <c r="A74" s="2" t="s">
        <v>25</v>
      </c>
      <c r="B74" s="1" t="s">
        <v>26</v>
      </c>
      <c r="C74" s="9">
        <f>C76+C77</f>
        <v>5.3</v>
      </c>
      <c r="D74" s="9">
        <v>5.6</v>
      </c>
      <c r="E74" s="9">
        <v>5.6</v>
      </c>
      <c r="F74" s="9"/>
      <c r="G74" s="9">
        <v>5.6</v>
      </c>
      <c r="H74" s="9">
        <v>5.6</v>
      </c>
      <c r="I74" s="9">
        <f>I76</f>
        <v>5.6</v>
      </c>
      <c r="J74" s="9">
        <f>J76</f>
        <v>5.6</v>
      </c>
      <c r="K74" s="20">
        <f t="shared" si="9"/>
        <v>0</v>
      </c>
      <c r="N74" s="15"/>
      <c r="O74" s="15"/>
      <c r="P74" s="15"/>
      <c r="Q74" s="15"/>
      <c r="R74" s="15"/>
      <c r="S74" s="15"/>
    </row>
    <row r="75" spans="1:19" ht="31.5">
      <c r="A75" s="1" t="s">
        <v>10</v>
      </c>
      <c r="B75" s="1"/>
      <c r="C75" s="9"/>
      <c r="D75" s="9"/>
      <c r="E75" s="9"/>
      <c r="F75" s="9"/>
      <c r="G75" s="9"/>
      <c r="H75" s="9"/>
      <c r="I75" s="9"/>
      <c r="J75" s="9"/>
      <c r="K75" s="20">
        <f t="shared" si="9"/>
        <v>0</v>
      </c>
      <c r="N75" s="15"/>
      <c r="O75" s="15"/>
      <c r="P75" s="15"/>
      <c r="Q75" s="15"/>
      <c r="R75" s="15"/>
      <c r="S75" s="15"/>
    </row>
    <row r="76" spans="1:19" ht="15.75">
      <c r="A76" s="2" t="s">
        <v>61</v>
      </c>
      <c r="B76" s="1"/>
      <c r="C76" s="9">
        <v>5.3</v>
      </c>
      <c r="D76" s="9">
        <v>5.6</v>
      </c>
      <c r="E76" s="9">
        <v>5.6</v>
      </c>
      <c r="F76" s="9">
        <v>5.6</v>
      </c>
      <c r="G76" s="9">
        <v>5.6</v>
      </c>
      <c r="H76" s="9">
        <v>5.6</v>
      </c>
      <c r="I76" s="9">
        <v>5.6</v>
      </c>
      <c r="J76" s="9">
        <v>5.6</v>
      </c>
      <c r="K76" s="20">
        <f t="shared" si="9"/>
        <v>0</v>
      </c>
      <c r="N76" s="15"/>
      <c r="O76" s="15"/>
      <c r="P76" s="15"/>
      <c r="Q76" s="15"/>
      <c r="R76" s="15"/>
      <c r="S76" s="15"/>
    </row>
    <row r="77" spans="1:19" ht="15.75">
      <c r="A77" s="2" t="s">
        <v>110</v>
      </c>
      <c r="B77" s="1"/>
      <c r="C77" s="9"/>
      <c r="D77" s="9"/>
      <c r="E77" s="9"/>
      <c r="F77" s="9"/>
      <c r="G77" s="9">
        <v>0</v>
      </c>
      <c r="H77" s="9"/>
      <c r="I77" s="9"/>
      <c r="J77" s="9"/>
      <c r="K77" s="20">
        <f t="shared" si="9"/>
        <v>0</v>
      </c>
      <c r="N77" s="15"/>
      <c r="O77" s="15"/>
      <c r="P77" s="15"/>
      <c r="Q77" s="15"/>
      <c r="R77" s="15"/>
      <c r="S77" s="15"/>
    </row>
    <row r="78" spans="1:19" ht="31.5">
      <c r="A78" s="2" t="s">
        <v>40</v>
      </c>
      <c r="B78" s="1">
        <v>310</v>
      </c>
      <c r="C78" s="9"/>
      <c r="D78" s="9"/>
      <c r="E78" s="9"/>
      <c r="F78" s="9"/>
      <c r="G78" s="9">
        <v>0</v>
      </c>
      <c r="H78" s="9">
        <v>0</v>
      </c>
      <c r="I78" s="9"/>
      <c r="J78" s="9"/>
      <c r="K78" s="20">
        <f t="shared" si="9"/>
        <v>0</v>
      </c>
      <c r="N78" s="15"/>
      <c r="O78" s="15"/>
      <c r="P78" s="15"/>
      <c r="Q78" s="15"/>
      <c r="R78" s="15"/>
      <c r="S78" s="15"/>
    </row>
    <row r="79" spans="1:19" ht="31.5">
      <c r="A79" s="1" t="s">
        <v>10</v>
      </c>
      <c r="B79" s="1"/>
      <c r="C79" s="9"/>
      <c r="D79" s="9"/>
      <c r="E79" s="9"/>
      <c r="F79" s="9"/>
      <c r="G79" s="9"/>
      <c r="H79" s="9"/>
      <c r="I79" s="9"/>
      <c r="J79" s="9"/>
      <c r="K79" s="20">
        <f t="shared" si="9"/>
        <v>0</v>
      </c>
      <c r="N79" s="15"/>
      <c r="O79" s="15"/>
      <c r="P79" s="15"/>
      <c r="Q79" s="15"/>
      <c r="R79" s="15"/>
      <c r="S79" s="15"/>
    </row>
    <row r="80" spans="1:19" ht="15.75">
      <c r="A80" s="2" t="s">
        <v>111</v>
      </c>
      <c r="B80" s="1"/>
      <c r="C80" s="9"/>
      <c r="D80" s="9"/>
      <c r="E80" s="9"/>
      <c r="F80" s="9"/>
      <c r="G80" s="9">
        <v>0</v>
      </c>
      <c r="H80" s="9"/>
      <c r="I80" s="9"/>
      <c r="J80" s="9"/>
      <c r="K80" s="20">
        <f t="shared" si="9"/>
        <v>0</v>
      </c>
      <c r="N80" s="15"/>
      <c r="O80" s="15"/>
      <c r="P80" s="15"/>
      <c r="Q80" s="15"/>
      <c r="R80" s="15"/>
      <c r="S80" s="15"/>
    </row>
    <row r="81" spans="1:19" ht="31.5">
      <c r="A81" s="2" t="s">
        <v>121</v>
      </c>
      <c r="B81" s="1"/>
      <c r="C81" s="9"/>
      <c r="D81" s="9"/>
      <c r="E81" s="9"/>
      <c r="F81" s="9"/>
      <c r="G81" s="9">
        <v>0</v>
      </c>
      <c r="H81" s="9"/>
      <c r="I81" s="9"/>
      <c r="J81" s="9"/>
      <c r="K81" s="20">
        <f t="shared" si="9"/>
        <v>0</v>
      </c>
      <c r="N81" s="15"/>
      <c r="O81" s="15"/>
      <c r="P81" s="15"/>
      <c r="Q81" s="15"/>
      <c r="R81" s="15"/>
      <c r="S81" s="15"/>
    </row>
    <row r="82" spans="1:19" ht="47.25">
      <c r="A82" s="2" t="s">
        <v>30</v>
      </c>
      <c r="B82" s="1" t="s">
        <v>31</v>
      </c>
      <c r="C82" s="9">
        <v>45</v>
      </c>
      <c r="D82" s="9">
        <v>47.7</v>
      </c>
      <c r="E82" s="9">
        <v>47.7</v>
      </c>
      <c r="F82" s="9">
        <v>31.8</v>
      </c>
      <c r="G82" s="9">
        <v>47.7</v>
      </c>
      <c r="H82" s="9">
        <v>50.3</v>
      </c>
      <c r="I82" s="9">
        <v>52.8</v>
      </c>
      <c r="J82" s="9">
        <v>52.8</v>
      </c>
      <c r="K82" s="20">
        <f t="shared" si="9"/>
        <v>2.5999999999999943</v>
      </c>
      <c r="N82" s="15"/>
      <c r="O82" s="15"/>
      <c r="P82" s="15"/>
      <c r="Q82" s="15"/>
      <c r="R82" s="15"/>
      <c r="S82" s="15"/>
    </row>
    <row r="83" spans="1:19" ht="31.5">
      <c r="A83" s="2" t="s">
        <v>42</v>
      </c>
      <c r="B83" s="1" t="s">
        <v>43</v>
      </c>
      <c r="C83" s="9">
        <f>C85</f>
        <v>0</v>
      </c>
      <c r="D83" s="9">
        <f>D85</f>
        <v>0</v>
      </c>
      <c r="E83" s="9"/>
      <c r="F83" s="9"/>
      <c r="G83" s="9"/>
      <c r="H83" s="9"/>
      <c r="I83" s="9">
        <f>I85</f>
        <v>0</v>
      </c>
      <c r="J83" s="9">
        <f>J85</f>
        <v>0</v>
      </c>
      <c r="K83" s="20">
        <f t="shared" si="9"/>
        <v>0</v>
      </c>
      <c r="N83" s="15"/>
      <c r="O83" s="15"/>
      <c r="P83" s="15"/>
      <c r="Q83" s="15"/>
      <c r="R83" s="15"/>
      <c r="S83" s="15"/>
    </row>
    <row r="84" spans="1:19" ht="31.5">
      <c r="A84" s="1" t="s">
        <v>10</v>
      </c>
      <c r="B84" s="1" t="s">
        <v>44</v>
      </c>
      <c r="C84" s="9"/>
      <c r="D84" s="9"/>
      <c r="E84" s="9"/>
      <c r="F84" s="9"/>
      <c r="G84" s="9"/>
      <c r="H84" s="9"/>
      <c r="I84" s="9"/>
      <c r="J84" s="9"/>
      <c r="K84" s="20">
        <f t="shared" si="9"/>
        <v>0</v>
      </c>
      <c r="N84" s="15"/>
      <c r="O84" s="15"/>
      <c r="P84" s="15"/>
      <c r="Q84" s="15"/>
      <c r="R84" s="15"/>
      <c r="S84" s="15"/>
    </row>
    <row r="85" spans="1:19" ht="31.5">
      <c r="A85" s="2" t="s">
        <v>112</v>
      </c>
      <c r="B85" s="1"/>
      <c r="C85" s="9"/>
      <c r="D85" s="9"/>
      <c r="E85" s="9"/>
      <c r="F85" s="9"/>
      <c r="G85" s="9"/>
      <c r="H85" s="9"/>
      <c r="I85" s="9"/>
      <c r="J85" s="9"/>
      <c r="K85" s="20">
        <f t="shared" si="9"/>
        <v>0</v>
      </c>
      <c r="N85" s="15"/>
      <c r="O85" s="15"/>
      <c r="P85" s="15"/>
      <c r="Q85" s="15"/>
      <c r="R85" s="15"/>
      <c r="S85" s="15"/>
    </row>
    <row r="86" spans="1:19" ht="47.25">
      <c r="A86" s="2" t="s">
        <v>30</v>
      </c>
      <c r="B86" s="1" t="s">
        <v>31</v>
      </c>
      <c r="C86" s="9"/>
      <c r="D86" s="9">
        <v>0</v>
      </c>
      <c r="E86" s="9">
        <v>0</v>
      </c>
      <c r="F86" s="9"/>
      <c r="G86" s="9"/>
      <c r="H86" s="9"/>
      <c r="I86" s="9"/>
      <c r="J86" s="9"/>
      <c r="K86" s="20">
        <f t="shared" si="9"/>
        <v>0</v>
      </c>
      <c r="N86" s="15"/>
      <c r="O86" s="15"/>
      <c r="P86" s="15"/>
      <c r="Q86" s="15"/>
      <c r="R86" s="15"/>
      <c r="S86" s="15"/>
    </row>
    <row r="87" spans="1:19" ht="15.75">
      <c r="A87" s="18" t="s">
        <v>62</v>
      </c>
      <c r="B87" s="1"/>
      <c r="C87" s="19">
        <f>C88+C89+C92</f>
        <v>38.5</v>
      </c>
      <c r="D87" s="19">
        <f>D92</f>
        <v>43</v>
      </c>
      <c r="E87" s="19">
        <f>E92</f>
        <v>43</v>
      </c>
      <c r="F87" s="19">
        <f>F88+F89+F92</f>
        <v>2.5</v>
      </c>
      <c r="G87" s="19">
        <v>43</v>
      </c>
      <c r="H87" s="19">
        <f>H92</f>
        <v>45.8</v>
      </c>
      <c r="I87" s="19">
        <f>I92</f>
        <v>48.1</v>
      </c>
      <c r="J87" s="19">
        <f>J92</f>
        <v>48.1</v>
      </c>
      <c r="K87" s="20">
        <f t="shared" si="9"/>
        <v>2.799999999999997</v>
      </c>
      <c r="N87" s="15"/>
      <c r="O87" s="15"/>
      <c r="P87" s="15"/>
      <c r="Q87" s="15"/>
      <c r="R87" s="15"/>
      <c r="S87" s="15"/>
    </row>
    <row r="88" spans="1:19" ht="15.75">
      <c r="A88" s="2" t="s">
        <v>25</v>
      </c>
      <c r="B88" s="1" t="s">
        <v>26</v>
      </c>
      <c r="C88" s="27">
        <v>13.1</v>
      </c>
      <c r="D88" s="19"/>
      <c r="E88" s="19"/>
      <c r="F88" s="19"/>
      <c r="G88" s="19"/>
      <c r="H88" s="19"/>
      <c r="I88" s="19"/>
      <c r="J88" s="19"/>
      <c r="K88" s="20">
        <f t="shared" si="9"/>
        <v>0</v>
      </c>
      <c r="N88" s="15"/>
      <c r="O88" s="15"/>
      <c r="P88" s="15"/>
      <c r="Q88" s="15"/>
      <c r="R88" s="15"/>
      <c r="S88" s="15"/>
    </row>
    <row r="89" spans="1:19" ht="31.5">
      <c r="A89" s="2" t="s">
        <v>40</v>
      </c>
      <c r="B89" s="1">
        <v>310</v>
      </c>
      <c r="C89" s="27">
        <v>15.8</v>
      </c>
      <c r="D89" s="19"/>
      <c r="E89" s="19"/>
      <c r="F89" s="19"/>
      <c r="G89" s="19"/>
      <c r="H89" s="19"/>
      <c r="I89" s="19"/>
      <c r="J89" s="19"/>
      <c r="K89" s="20">
        <f t="shared" si="9"/>
        <v>0</v>
      </c>
      <c r="N89" s="15"/>
      <c r="O89" s="15"/>
      <c r="P89" s="15"/>
      <c r="Q89" s="15"/>
      <c r="R89" s="15"/>
      <c r="S89" s="15"/>
    </row>
    <row r="90" spans="1:19" ht="31.5">
      <c r="A90" s="1" t="s">
        <v>10</v>
      </c>
      <c r="B90" s="1"/>
      <c r="C90" s="19"/>
      <c r="D90" s="19"/>
      <c r="E90" s="19"/>
      <c r="F90" s="19"/>
      <c r="G90" s="19"/>
      <c r="H90" s="19"/>
      <c r="I90" s="19"/>
      <c r="J90" s="19"/>
      <c r="K90" s="20">
        <f t="shared" si="9"/>
        <v>0</v>
      </c>
      <c r="N90" s="15"/>
      <c r="O90" s="15"/>
      <c r="P90" s="15"/>
      <c r="Q90" s="15"/>
      <c r="R90" s="15"/>
      <c r="S90" s="15"/>
    </row>
    <row r="91" spans="1:19" ht="15.75">
      <c r="A91" s="2" t="s">
        <v>63</v>
      </c>
      <c r="B91" s="1"/>
      <c r="C91" s="19"/>
      <c r="D91" s="19"/>
      <c r="E91" s="19"/>
      <c r="F91" s="19"/>
      <c r="G91" s="19"/>
      <c r="H91" s="19"/>
      <c r="I91" s="19"/>
      <c r="J91" s="19"/>
      <c r="K91" s="20">
        <f t="shared" si="9"/>
        <v>0</v>
      </c>
      <c r="N91" s="15"/>
      <c r="O91" s="15"/>
      <c r="P91" s="15"/>
      <c r="Q91" s="15"/>
      <c r="R91" s="15"/>
      <c r="S91" s="15"/>
    </row>
    <row r="92" spans="1:19" ht="31.5">
      <c r="A92" s="2" t="s">
        <v>42</v>
      </c>
      <c r="B92" s="1" t="s">
        <v>43</v>
      </c>
      <c r="C92" s="9">
        <v>9.6</v>
      </c>
      <c r="D92" s="9">
        <v>43</v>
      </c>
      <c r="E92" s="9">
        <f>E94</f>
        <v>43</v>
      </c>
      <c r="F92" s="9">
        <v>2.5</v>
      </c>
      <c r="G92" s="9">
        <v>43</v>
      </c>
      <c r="H92" s="9">
        <f>H94</f>
        <v>45.8</v>
      </c>
      <c r="I92" s="9">
        <f>I94</f>
        <v>48.1</v>
      </c>
      <c r="J92" s="9">
        <f>J94</f>
        <v>48.1</v>
      </c>
      <c r="K92" s="20">
        <f t="shared" si="9"/>
        <v>2.799999999999997</v>
      </c>
      <c r="N92" s="15"/>
      <c r="O92" s="15"/>
      <c r="P92" s="15"/>
      <c r="Q92" s="15"/>
      <c r="R92" s="15"/>
      <c r="S92" s="15"/>
    </row>
    <row r="93" spans="1:19" ht="31.5">
      <c r="A93" s="1" t="s">
        <v>10</v>
      </c>
      <c r="B93" s="1" t="s">
        <v>44</v>
      </c>
      <c r="C93" s="9"/>
      <c r="D93" s="4"/>
      <c r="E93" s="9"/>
      <c r="F93" s="9"/>
      <c r="G93" s="1"/>
      <c r="H93" s="9"/>
      <c r="I93" s="9"/>
      <c r="J93" s="9"/>
      <c r="K93" s="20">
        <f t="shared" si="9"/>
        <v>0</v>
      </c>
      <c r="N93" s="15"/>
      <c r="O93" s="15"/>
      <c r="P93" s="15"/>
      <c r="Q93" s="15"/>
      <c r="R93" s="15"/>
      <c r="S93" s="15"/>
    </row>
    <row r="94" spans="1:19" ht="31.5">
      <c r="A94" s="2" t="s">
        <v>164</v>
      </c>
      <c r="B94" s="1"/>
      <c r="C94" s="9"/>
      <c r="D94" s="9">
        <v>43</v>
      </c>
      <c r="E94" s="9">
        <v>43</v>
      </c>
      <c r="F94" s="9">
        <v>2.5</v>
      </c>
      <c r="G94" s="9">
        <v>43</v>
      </c>
      <c r="H94" s="9">
        <v>45.8</v>
      </c>
      <c r="I94" s="9">
        <v>48.1</v>
      </c>
      <c r="J94" s="9">
        <v>48.1</v>
      </c>
      <c r="K94" s="20">
        <f t="shared" si="9"/>
        <v>2.799999999999997</v>
      </c>
      <c r="N94" s="15"/>
      <c r="O94" s="15"/>
      <c r="P94" s="15"/>
      <c r="Q94" s="15"/>
      <c r="R94" s="15"/>
      <c r="S94" s="15"/>
    </row>
    <row r="95" spans="1:19" ht="15.75">
      <c r="A95" s="18" t="s">
        <v>97</v>
      </c>
      <c r="B95" s="1"/>
      <c r="C95" s="9"/>
      <c r="D95" s="29">
        <f>D96</f>
        <v>0</v>
      </c>
      <c r="E95" s="29">
        <f>E96</f>
        <v>15</v>
      </c>
      <c r="F95" s="29"/>
      <c r="G95" s="29">
        <v>15</v>
      </c>
      <c r="H95" s="29">
        <f>H96</f>
        <v>3</v>
      </c>
      <c r="I95" s="29">
        <f>I96</f>
        <v>3</v>
      </c>
      <c r="J95" s="29">
        <f>J96</f>
        <v>3</v>
      </c>
      <c r="K95" s="20">
        <f t="shared" si="9"/>
        <v>-12</v>
      </c>
      <c r="N95" s="15"/>
      <c r="O95" s="15"/>
      <c r="P95" s="15"/>
      <c r="Q95" s="15"/>
      <c r="R95" s="15"/>
      <c r="S95" s="15"/>
    </row>
    <row r="96" spans="1:19" ht="31.5">
      <c r="A96" s="2" t="s">
        <v>42</v>
      </c>
      <c r="B96" s="1" t="s">
        <v>43</v>
      </c>
      <c r="C96" s="9"/>
      <c r="D96" s="9">
        <v>0</v>
      </c>
      <c r="E96" s="9">
        <v>15</v>
      </c>
      <c r="F96" s="9"/>
      <c r="G96" s="9">
        <v>15</v>
      </c>
      <c r="H96" s="9">
        <v>3</v>
      </c>
      <c r="I96" s="9">
        <v>3</v>
      </c>
      <c r="J96" s="9">
        <v>3</v>
      </c>
      <c r="K96" s="20">
        <f t="shared" si="9"/>
        <v>-12</v>
      </c>
      <c r="N96" s="15"/>
      <c r="O96" s="15"/>
      <c r="P96" s="15"/>
      <c r="Q96" s="15"/>
      <c r="R96" s="15"/>
      <c r="S96" s="15"/>
    </row>
    <row r="97" spans="1:19" ht="15.75">
      <c r="A97" s="18" t="s">
        <v>98</v>
      </c>
      <c r="B97" s="1"/>
      <c r="C97" s="9"/>
      <c r="D97" s="9"/>
      <c r="E97" s="29">
        <f>E98</f>
        <v>0</v>
      </c>
      <c r="F97" s="29"/>
      <c r="G97" s="29"/>
      <c r="H97" s="9">
        <f>H100</f>
        <v>0</v>
      </c>
      <c r="I97" s="9"/>
      <c r="J97" s="9"/>
      <c r="K97" s="20">
        <f t="shared" si="9"/>
        <v>0</v>
      </c>
      <c r="N97" s="15"/>
      <c r="O97" s="15"/>
      <c r="P97" s="15"/>
      <c r="Q97" s="15"/>
      <c r="R97" s="15"/>
      <c r="S97" s="15"/>
    </row>
    <row r="98" spans="1:19" ht="15.75">
      <c r="A98" s="2" t="s">
        <v>25</v>
      </c>
      <c r="B98" s="1" t="s">
        <v>26</v>
      </c>
      <c r="C98" s="9"/>
      <c r="D98" s="9"/>
      <c r="E98" s="9"/>
      <c r="F98" s="9"/>
      <c r="G98" s="9"/>
      <c r="H98" s="9"/>
      <c r="I98" s="9"/>
      <c r="J98" s="9"/>
      <c r="K98" s="20">
        <f t="shared" si="9"/>
        <v>0</v>
      </c>
      <c r="N98" s="15"/>
      <c r="O98" s="15"/>
      <c r="P98" s="15"/>
      <c r="Q98" s="15"/>
      <c r="R98" s="15"/>
      <c r="S98" s="15"/>
    </row>
    <row r="99" spans="1:19" ht="31.5">
      <c r="A99" s="1" t="s">
        <v>10</v>
      </c>
      <c r="B99" s="1"/>
      <c r="C99" s="9"/>
      <c r="D99" s="9"/>
      <c r="E99" s="9"/>
      <c r="F99" s="9"/>
      <c r="G99" s="9"/>
      <c r="H99" s="9"/>
      <c r="I99" s="9"/>
      <c r="J99" s="9"/>
      <c r="K99" s="20">
        <f t="shared" si="9"/>
        <v>0</v>
      </c>
      <c r="N99" s="15"/>
      <c r="O99" s="15"/>
      <c r="P99" s="15"/>
      <c r="Q99" s="15"/>
      <c r="R99" s="15"/>
      <c r="S99" s="15"/>
    </row>
    <row r="100" spans="1:19" ht="31.5">
      <c r="A100" s="2" t="s">
        <v>113</v>
      </c>
      <c r="B100" s="1"/>
      <c r="C100" s="9"/>
      <c r="D100" s="9"/>
      <c r="E100" s="9"/>
      <c r="F100" s="9"/>
      <c r="G100" s="9"/>
      <c r="H100" s="9"/>
      <c r="I100" s="9"/>
      <c r="J100" s="9"/>
      <c r="K100" s="20">
        <f t="shared" si="9"/>
        <v>0</v>
      </c>
      <c r="N100" s="15"/>
      <c r="O100" s="15"/>
      <c r="P100" s="15"/>
      <c r="Q100" s="15"/>
      <c r="R100" s="15"/>
      <c r="S100" s="15"/>
    </row>
    <row r="101" spans="1:19" ht="15.75">
      <c r="A101" s="18" t="s">
        <v>64</v>
      </c>
      <c r="B101" s="1"/>
      <c r="C101" s="19">
        <f>C102</f>
        <v>191.2</v>
      </c>
      <c r="D101" s="19">
        <f>D102+D105</f>
        <v>0</v>
      </c>
      <c r="E101" s="19">
        <f>E102</f>
        <v>215.5</v>
      </c>
      <c r="F101" s="19">
        <v>215.5</v>
      </c>
      <c r="G101" s="19">
        <v>250</v>
      </c>
      <c r="H101" s="19">
        <f>H102</f>
        <v>0</v>
      </c>
      <c r="I101" s="19">
        <f>I102</f>
        <v>0</v>
      </c>
      <c r="J101" s="19">
        <f>J102</f>
        <v>0</v>
      </c>
      <c r="K101" s="20">
        <f t="shared" si="9"/>
        <v>-250</v>
      </c>
      <c r="N101" s="15"/>
      <c r="O101" s="15"/>
      <c r="P101" s="15"/>
      <c r="Q101" s="15"/>
      <c r="R101" s="15"/>
      <c r="S101" s="15"/>
    </row>
    <row r="102" spans="1:19" ht="15.75">
      <c r="A102" s="2" t="s">
        <v>25</v>
      </c>
      <c r="B102" s="1" t="s">
        <v>26</v>
      </c>
      <c r="C102" s="9">
        <f>C104+C105</f>
        <v>191.2</v>
      </c>
      <c r="D102" s="9">
        <f>D104</f>
        <v>0</v>
      </c>
      <c r="E102" s="9">
        <f>E104</f>
        <v>215.5</v>
      </c>
      <c r="F102" s="9"/>
      <c r="G102" s="9">
        <v>250</v>
      </c>
      <c r="H102" s="9">
        <f>H104</f>
        <v>0</v>
      </c>
      <c r="I102" s="9">
        <f>I104</f>
        <v>0</v>
      </c>
      <c r="J102" s="9">
        <f>J104</f>
        <v>0</v>
      </c>
      <c r="K102" s="20">
        <f t="shared" si="9"/>
        <v>-250</v>
      </c>
      <c r="N102" s="15"/>
      <c r="O102" s="15"/>
      <c r="P102" s="15"/>
      <c r="Q102" s="15"/>
      <c r="R102" s="15"/>
      <c r="S102" s="15"/>
    </row>
    <row r="103" spans="1:19" ht="31.5">
      <c r="A103" s="1" t="s">
        <v>10</v>
      </c>
      <c r="B103" s="1"/>
      <c r="C103" s="9"/>
      <c r="D103" s="9"/>
      <c r="E103" s="9"/>
      <c r="F103" s="9"/>
      <c r="G103" s="9"/>
      <c r="H103" s="9"/>
      <c r="I103" s="9"/>
      <c r="J103" s="9"/>
      <c r="K103" s="20">
        <f t="shared" si="9"/>
        <v>0</v>
      </c>
      <c r="N103" s="15"/>
      <c r="O103" s="15"/>
      <c r="P103" s="15"/>
      <c r="Q103" s="15"/>
      <c r="R103" s="15"/>
      <c r="S103" s="15"/>
    </row>
    <row r="104" spans="1:19" ht="15.75">
      <c r="A104" s="2" t="s">
        <v>65</v>
      </c>
      <c r="B104" s="1"/>
      <c r="C104" s="9">
        <v>74.6</v>
      </c>
      <c r="D104" s="9">
        <v>0</v>
      </c>
      <c r="E104" s="9">
        <v>215.5</v>
      </c>
      <c r="F104" s="9">
        <v>215.5</v>
      </c>
      <c r="G104" s="9">
        <v>250</v>
      </c>
      <c r="H104" s="9"/>
      <c r="I104" s="9"/>
      <c r="J104" s="9"/>
      <c r="K104" s="20">
        <f t="shared" si="9"/>
        <v>-250</v>
      </c>
      <c r="N104" s="15"/>
      <c r="O104" s="15"/>
      <c r="P104" s="15"/>
      <c r="Q104" s="15"/>
      <c r="R104" s="15"/>
      <c r="S104" s="15"/>
    </row>
    <row r="105" spans="1:19" ht="15.75">
      <c r="A105" s="2" t="s">
        <v>66</v>
      </c>
      <c r="B105" s="1">
        <v>251</v>
      </c>
      <c r="C105" s="9">
        <v>116.6</v>
      </c>
      <c r="D105" s="9"/>
      <c r="E105" s="9"/>
      <c r="F105" s="9"/>
      <c r="G105" s="9"/>
      <c r="H105" s="9"/>
      <c r="I105" s="9"/>
      <c r="J105" s="9"/>
      <c r="K105" s="20">
        <f t="shared" si="9"/>
        <v>0</v>
      </c>
      <c r="N105" s="15"/>
      <c r="O105" s="15"/>
      <c r="P105" s="15"/>
      <c r="Q105" s="15"/>
      <c r="R105" s="15"/>
      <c r="S105" s="15"/>
    </row>
    <row r="106" spans="1:19" ht="15.75">
      <c r="A106" s="18" t="s">
        <v>67</v>
      </c>
      <c r="B106" s="6"/>
      <c r="C106" s="19">
        <f>C107+C112</f>
        <v>23.1</v>
      </c>
      <c r="D106" s="19">
        <f>D107+D112+D117</f>
        <v>0</v>
      </c>
      <c r="E106" s="19">
        <f>E107+E112+E117</f>
        <v>25.2</v>
      </c>
      <c r="F106" s="19">
        <v>25.2</v>
      </c>
      <c r="G106" s="19">
        <v>25.2</v>
      </c>
      <c r="H106" s="19">
        <f>H107+H112+H117</f>
        <v>70</v>
      </c>
      <c r="I106" s="19">
        <f>I107+I112+I117</f>
        <v>70</v>
      </c>
      <c r="J106" s="19">
        <f>J107+J112+J117</f>
        <v>70</v>
      </c>
      <c r="K106" s="20">
        <f t="shared" si="9"/>
        <v>44.8</v>
      </c>
      <c r="N106" s="15"/>
      <c r="O106" s="15"/>
      <c r="P106" s="15"/>
      <c r="Q106" s="15"/>
      <c r="R106" s="15"/>
      <c r="S106" s="15"/>
    </row>
    <row r="107" spans="1:19" ht="31.5">
      <c r="A107" s="2" t="s">
        <v>23</v>
      </c>
      <c r="B107" s="1" t="s">
        <v>24</v>
      </c>
      <c r="C107" s="9">
        <f>C109+C111</f>
        <v>23.1</v>
      </c>
      <c r="D107" s="9"/>
      <c r="E107" s="9">
        <f>E109+E111</f>
        <v>25.2</v>
      </c>
      <c r="F107" s="9"/>
      <c r="G107" s="9"/>
      <c r="H107" s="9">
        <f>H109+H110</f>
        <v>40</v>
      </c>
      <c r="I107" s="9">
        <f>I109+I110</f>
        <v>40</v>
      </c>
      <c r="J107" s="9">
        <f>J109+J110</f>
        <v>40</v>
      </c>
      <c r="K107" s="20">
        <f t="shared" si="9"/>
        <v>40</v>
      </c>
      <c r="N107" s="15"/>
      <c r="O107" s="15"/>
      <c r="P107" s="15"/>
      <c r="Q107" s="15"/>
      <c r="R107" s="15"/>
      <c r="S107" s="15"/>
    </row>
    <row r="108" spans="1:19" ht="31.5">
      <c r="A108" s="1" t="s">
        <v>10</v>
      </c>
      <c r="B108" s="1"/>
      <c r="C108" s="9"/>
      <c r="D108" s="4"/>
      <c r="E108" s="9"/>
      <c r="F108" s="9"/>
      <c r="G108" s="1"/>
      <c r="H108" s="9"/>
      <c r="I108" s="9"/>
      <c r="J108" s="9"/>
      <c r="K108" s="20">
        <f t="shared" si="9"/>
        <v>0</v>
      </c>
      <c r="N108" s="15"/>
      <c r="O108" s="15"/>
      <c r="P108" s="15"/>
      <c r="Q108" s="15"/>
      <c r="R108" s="15"/>
      <c r="S108" s="15"/>
    </row>
    <row r="109" spans="1:19" ht="15.75">
      <c r="A109" s="2" t="s">
        <v>155</v>
      </c>
      <c r="B109" s="1"/>
      <c r="C109" s="9"/>
      <c r="D109" s="9"/>
      <c r="E109" s="9"/>
      <c r="F109" s="9"/>
      <c r="G109" s="9"/>
      <c r="H109" s="9"/>
      <c r="I109" s="9"/>
      <c r="J109" s="9"/>
      <c r="K109" s="20">
        <f t="shared" si="9"/>
        <v>0</v>
      </c>
      <c r="N109" s="15"/>
      <c r="O109" s="15"/>
      <c r="P109" s="15"/>
      <c r="Q109" s="15"/>
      <c r="R109" s="15"/>
      <c r="S109" s="15"/>
    </row>
    <row r="110" spans="1:19" ht="15.75">
      <c r="A110" s="2" t="s">
        <v>156</v>
      </c>
      <c r="B110" s="1"/>
      <c r="C110" s="9"/>
      <c r="D110" s="9"/>
      <c r="E110" s="9"/>
      <c r="F110" s="9"/>
      <c r="G110" s="9"/>
      <c r="H110" s="9">
        <v>40</v>
      </c>
      <c r="I110" s="9">
        <v>40</v>
      </c>
      <c r="J110" s="9">
        <v>40</v>
      </c>
      <c r="K110" s="20">
        <f t="shared" si="9"/>
        <v>40</v>
      </c>
      <c r="N110" s="15"/>
      <c r="O110" s="15"/>
      <c r="P110" s="15"/>
      <c r="Q110" s="15"/>
      <c r="R110" s="15"/>
      <c r="S110" s="15"/>
    </row>
    <row r="111" spans="1:19" ht="15.75">
      <c r="A111" s="2" t="s">
        <v>152</v>
      </c>
      <c r="B111" s="1"/>
      <c r="C111" s="9">
        <v>23.1</v>
      </c>
      <c r="D111" s="4"/>
      <c r="E111" s="9">
        <v>25.2</v>
      </c>
      <c r="F111" s="9">
        <v>25.2</v>
      </c>
      <c r="G111" s="1">
        <v>25.2</v>
      </c>
      <c r="H111" s="9"/>
      <c r="I111" s="9"/>
      <c r="J111" s="9"/>
      <c r="K111" s="20">
        <f t="shared" si="9"/>
        <v>-25.2</v>
      </c>
      <c r="N111" s="15"/>
      <c r="O111" s="15"/>
      <c r="P111" s="15"/>
      <c r="Q111" s="15"/>
      <c r="R111" s="15"/>
      <c r="S111" s="15"/>
    </row>
    <row r="112" spans="1:19" ht="15.75">
      <c r="A112" s="2" t="s">
        <v>99</v>
      </c>
      <c r="B112" s="1" t="s">
        <v>26</v>
      </c>
      <c r="C112" s="9">
        <v>0</v>
      </c>
      <c r="D112" s="4">
        <f>D114</f>
        <v>0</v>
      </c>
      <c r="E112" s="9"/>
      <c r="F112" s="9"/>
      <c r="G112" s="1"/>
      <c r="H112" s="9">
        <f>H114+H115+H116</f>
        <v>0</v>
      </c>
      <c r="I112" s="9">
        <f>I114+I115+I116</f>
        <v>0</v>
      </c>
      <c r="J112" s="9">
        <f>J114+J115+J116</f>
        <v>0</v>
      </c>
      <c r="K112" s="20">
        <f t="shared" si="9"/>
        <v>0</v>
      </c>
      <c r="N112" s="15"/>
      <c r="O112" s="15"/>
      <c r="P112" s="15"/>
      <c r="Q112" s="15"/>
      <c r="R112" s="15"/>
      <c r="S112" s="15"/>
    </row>
    <row r="113" spans="1:19" ht="31.5">
      <c r="A113" s="1" t="s">
        <v>10</v>
      </c>
      <c r="B113" s="1"/>
      <c r="C113" s="9"/>
      <c r="D113" s="4"/>
      <c r="E113" s="9"/>
      <c r="F113" s="9"/>
      <c r="G113" s="1"/>
      <c r="H113" s="9"/>
      <c r="I113" s="9"/>
      <c r="J113" s="9"/>
      <c r="K113" s="20">
        <f t="shared" si="9"/>
        <v>0</v>
      </c>
      <c r="N113" s="15"/>
      <c r="O113" s="15"/>
      <c r="P113" s="15"/>
      <c r="Q113" s="15"/>
      <c r="R113" s="15"/>
      <c r="S113" s="15"/>
    </row>
    <row r="114" spans="1:19" ht="15.75">
      <c r="A114" s="2" t="s">
        <v>154</v>
      </c>
      <c r="B114" s="1"/>
      <c r="C114" s="9">
        <v>0</v>
      </c>
      <c r="D114" s="4">
        <v>0</v>
      </c>
      <c r="E114" s="9"/>
      <c r="F114" s="9"/>
      <c r="G114" s="1"/>
      <c r="H114" s="9">
        <v>0</v>
      </c>
      <c r="I114" s="9"/>
      <c r="J114" s="9"/>
      <c r="K114" s="20">
        <f t="shared" si="9"/>
        <v>0</v>
      </c>
      <c r="N114" s="15"/>
      <c r="O114" s="15"/>
      <c r="P114" s="15"/>
      <c r="Q114" s="15"/>
      <c r="R114" s="15"/>
      <c r="S114" s="15"/>
    </row>
    <row r="115" spans="1:19" ht="15.75">
      <c r="A115" s="2"/>
      <c r="B115" s="1"/>
      <c r="C115" s="9"/>
      <c r="D115" s="4"/>
      <c r="E115" s="9"/>
      <c r="F115" s="9"/>
      <c r="G115" s="1"/>
      <c r="H115" s="9"/>
      <c r="I115" s="9"/>
      <c r="J115" s="9"/>
      <c r="K115" s="20">
        <f t="shared" si="9"/>
        <v>0</v>
      </c>
      <c r="N115" s="15"/>
      <c r="O115" s="15"/>
      <c r="P115" s="15"/>
      <c r="Q115" s="15"/>
      <c r="R115" s="15"/>
      <c r="S115" s="15"/>
    </row>
    <row r="116" spans="1:19" ht="15.75">
      <c r="A116" s="2"/>
      <c r="B116" s="1"/>
      <c r="C116" s="9"/>
      <c r="D116" s="4"/>
      <c r="E116" s="9"/>
      <c r="F116" s="9"/>
      <c r="G116" s="1"/>
      <c r="H116" s="9"/>
      <c r="I116" s="9"/>
      <c r="J116" s="9"/>
      <c r="K116" s="20">
        <f t="shared" si="9"/>
        <v>0</v>
      </c>
      <c r="N116" s="15"/>
      <c r="O116" s="15"/>
      <c r="P116" s="15"/>
      <c r="Q116" s="15"/>
      <c r="R116" s="15"/>
      <c r="S116" s="15"/>
    </row>
    <row r="117" spans="1:19" ht="31.5">
      <c r="A117" s="2" t="s">
        <v>40</v>
      </c>
      <c r="B117" s="1" t="s">
        <v>41</v>
      </c>
      <c r="C117" s="9">
        <v>0</v>
      </c>
      <c r="D117" s="9">
        <f>D119</f>
        <v>0</v>
      </c>
      <c r="E117" s="9">
        <f>E119</f>
        <v>0</v>
      </c>
      <c r="F117" s="9"/>
      <c r="G117" s="9"/>
      <c r="H117" s="53">
        <f>H119</f>
        <v>30</v>
      </c>
      <c r="I117" s="9">
        <f>I119</f>
        <v>30</v>
      </c>
      <c r="J117" s="9">
        <f>J119</f>
        <v>30</v>
      </c>
      <c r="K117" s="20">
        <f t="shared" si="9"/>
        <v>30</v>
      </c>
      <c r="N117" s="15"/>
      <c r="O117" s="15"/>
      <c r="P117" s="15"/>
      <c r="Q117" s="15"/>
      <c r="R117" s="15"/>
      <c r="S117" s="15"/>
    </row>
    <row r="118" spans="1:19" ht="31.5">
      <c r="A118" s="1" t="s">
        <v>10</v>
      </c>
      <c r="B118" s="1"/>
      <c r="C118" s="9"/>
      <c r="D118" s="4"/>
      <c r="E118" s="9"/>
      <c r="F118" s="9"/>
      <c r="G118" s="1"/>
      <c r="H118" s="9"/>
      <c r="I118" s="9"/>
      <c r="J118" s="9"/>
      <c r="K118" s="20">
        <f t="shared" si="9"/>
        <v>0</v>
      </c>
      <c r="N118" s="15"/>
      <c r="O118" s="15"/>
      <c r="P118" s="15"/>
      <c r="Q118" s="15"/>
      <c r="R118" s="15"/>
      <c r="S118" s="15"/>
    </row>
    <row r="119" spans="1:19" ht="15.75">
      <c r="A119" s="2" t="s">
        <v>68</v>
      </c>
      <c r="B119" s="1"/>
      <c r="C119" s="9"/>
      <c r="D119" s="9"/>
      <c r="E119" s="9"/>
      <c r="F119" s="9"/>
      <c r="G119" s="9"/>
      <c r="H119" s="9">
        <v>30</v>
      </c>
      <c r="I119" s="9">
        <v>30</v>
      </c>
      <c r="J119" s="9">
        <v>30</v>
      </c>
      <c r="K119" s="20">
        <f t="shared" si="9"/>
        <v>30</v>
      </c>
      <c r="N119" s="15"/>
      <c r="O119" s="15"/>
      <c r="P119" s="15"/>
      <c r="Q119" s="15"/>
      <c r="R119" s="15"/>
      <c r="S119" s="15"/>
    </row>
    <row r="120" spans="1:19" ht="15.75">
      <c r="A120" s="18" t="s">
        <v>69</v>
      </c>
      <c r="B120" s="7"/>
      <c r="C120" s="19">
        <f>C121+C122+C129</f>
        <v>195.3</v>
      </c>
      <c r="D120" s="19">
        <f>D121+D122+D129+D134</f>
        <v>875.0999999999999</v>
      </c>
      <c r="E120" s="19">
        <f>E121+E122+E128+E129+E132+E133+E134+E137</f>
        <v>677.5</v>
      </c>
      <c r="F120" s="19">
        <f>F121+F122+F128+F129+F132+F133+F134+F137</f>
        <v>336.59999999999997</v>
      </c>
      <c r="G120" s="19">
        <f>G121+G122+G128+G129+G133+G134</f>
        <v>875.1</v>
      </c>
      <c r="H120" s="19">
        <f>H121+H122+H128+H129+H132+H133+H134+H137</f>
        <v>186</v>
      </c>
      <c r="I120" s="19">
        <f>I121+I122+I129</f>
        <v>186</v>
      </c>
      <c r="J120" s="19">
        <f>J121+J122+J129</f>
        <v>186</v>
      </c>
      <c r="K120" s="20">
        <f t="shared" si="9"/>
        <v>-689.1</v>
      </c>
      <c r="N120" s="15"/>
      <c r="O120" s="15"/>
      <c r="P120" s="15"/>
      <c r="Q120" s="15"/>
      <c r="R120" s="15"/>
      <c r="S120" s="15"/>
    </row>
    <row r="121" spans="1:19" ht="31.5">
      <c r="A121" s="2" t="s">
        <v>70</v>
      </c>
      <c r="B121" s="1" t="s">
        <v>22</v>
      </c>
      <c r="C121" s="9">
        <v>8.4</v>
      </c>
      <c r="D121" s="9">
        <v>70</v>
      </c>
      <c r="E121" s="9">
        <v>70</v>
      </c>
      <c r="F121" s="9">
        <v>14.7</v>
      </c>
      <c r="G121" s="9">
        <v>30</v>
      </c>
      <c r="H121" s="9">
        <v>50</v>
      </c>
      <c r="I121" s="29">
        <v>50</v>
      </c>
      <c r="J121" s="29">
        <v>50</v>
      </c>
      <c r="K121" s="20">
        <f t="shared" si="9"/>
        <v>20</v>
      </c>
      <c r="N121" s="15"/>
      <c r="O121" s="15"/>
      <c r="P121" s="15"/>
      <c r="Q121" s="15"/>
      <c r="R121" s="15"/>
      <c r="S121" s="15"/>
    </row>
    <row r="122" spans="1:19" ht="31.5">
      <c r="A122" s="2" t="s">
        <v>23</v>
      </c>
      <c r="B122" s="1" t="s">
        <v>24</v>
      </c>
      <c r="C122" s="9">
        <f>C123</f>
        <v>166.9</v>
      </c>
      <c r="D122" s="9">
        <f>D123</f>
        <v>292.2</v>
      </c>
      <c r="E122" s="9">
        <f>E125+E126+E127</f>
        <v>307.2</v>
      </c>
      <c r="F122" s="9">
        <f>F125+F126+F127</f>
        <v>270.09999999999997</v>
      </c>
      <c r="G122" s="9">
        <f>G123</f>
        <v>384.1</v>
      </c>
      <c r="H122" s="9">
        <f>H124+H125+H126+H127</f>
        <v>116</v>
      </c>
      <c r="I122" s="9">
        <f>I124+I125+I126+I127+I128</f>
        <v>116</v>
      </c>
      <c r="J122" s="9">
        <f>J124+J125+J126+J127+J128</f>
        <v>116</v>
      </c>
      <c r="K122" s="20">
        <f t="shared" si="9"/>
        <v>-268.1</v>
      </c>
      <c r="N122" s="15"/>
      <c r="O122" s="15"/>
      <c r="P122" s="15"/>
      <c r="Q122" s="15"/>
      <c r="R122" s="15"/>
      <c r="S122" s="15"/>
    </row>
    <row r="123" spans="1:19" ht="31.5">
      <c r="A123" s="1" t="s">
        <v>10</v>
      </c>
      <c r="B123" s="1"/>
      <c r="C123" s="9">
        <f aca="true" t="shared" si="11" ref="C123:H123">C124+C125+C126+C127</f>
        <v>166.9</v>
      </c>
      <c r="D123" s="9">
        <f t="shared" si="11"/>
        <v>292.2</v>
      </c>
      <c r="E123" s="9">
        <f t="shared" si="11"/>
        <v>351.4</v>
      </c>
      <c r="F123" s="9">
        <f t="shared" si="11"/>
        <v>270.09999999999997</v>
      </c>
      <c r="G123" s="9">
        <f t="shared" si="11"/>
        <v>384.1</v>
      </c>
      <c r="H123" s="9">
        <f t="shared" si="11"/>
        <v>116</v>
      </c>
      <c r="I123" s="9"/>
      <c r="J123" s="9"/>
      <c r="K123" s="20">
        <f t="shared" si="9"/>
        <v>-268.1</v>
      </c>
      <c r="N123" s="15"/>
      <c r="O123" s="15"/>
      <c r="P123" s="15"/>
      <c r="Q123" s="15"/>
      <c r="R123" s="15"/>
      <c r="S123" s="15"/>
    </row>
    <row r="124" spans="1:19" ht="15.75">
      <c r="A124" s="2" t="s">
        <v>71</v>
      </c>
      <c r="B124" s="1"/>
      <c r="C124" s="9">
        <v>7.7</v>
      </c>
      <c r="D124" s="9">
        <v>44.2</v>
      </c>
      <c r="E124" s="9">
        <v>44.2</v>
      </c>
      <c r="F124" s="9"/>
      <c r="G124" s="9">
        <v>44.2</v>
      </c>
      <c r="H124" s="9">
        <v>45</v>
      </c>
      <c r="I124" s="9">
        <v>45</v>
      </c>
      <c r="J124" s="9">
        <v>45</v>
      </c>
      <c r="K124" s="20">
        <f t="shared" si="9"/>
        <v>0.7999999999999972</v>
      </c>
      <c r="N124" s="15"/>
      <c r="O124" s="15"/>
      <c r="P124" s="15"/>
      <c r="Q124" s="15"/>
      <c r="R124" s="15"/>
      <c r="S124" s="15"/>
    </row>
    <row r="125" spans="1:19" ht="15.75">
      <c r="A125" s="2" t="s">
        <v>72</v>
      </c>
      <c r="B125" s="1"/>
      <c r="C125" s="9">
        <v>46.8</v>
      </c>
      <c r="D125" s="9">
        <v>147</v>
      </c>
      <c r="E125" s="9">
        <v>147</v>
      </c>
      <c r="F125" s="9">
        <v>136.6</v>
      </c>
      <c r="G125" s="9">
        <v>147</v>
      </c>
      <c r="H125" s="9">
        <v>20</v>
      </c>
      <c r="I125" s="9">
        <v>20</v>
      </c>
      <c r="J125" s="9">
        <v>20</v>
      </c>
      <c r="K125" s="20">
        <f t="shared" si="9"/>
        <v>-127</v>
      </c>
      <c r="N125" s="15"/>
      <c r="O125" s="15"/>
      <c r="P125" s="15"/>
      <c r="Q125" s="15"/>
      <c r="R125" s="15"/>
      <c r="S125" s="15"/>
    </row>
    <row r="126" spans="1:19" ht="15.75">
      <c r="A126" s="2" t="s">
        <v>73</v>
      </c>
      <c r="B126" s="1"/>
      <c r="C126" s="9">
        <v>76.9</v>
      </c>
      <c r="D126" s="9">
        <v>70</v>
      </c>
      <c r="E126" s="9">
        <v>129.2</v>
      </c>
      <c r="F126" s="9">
        <v>102.8</v>
      </c>
      <c r="G126" s="9">
        <v>161.9</v>
      </c>
      <c r="H126" s="9">
        <v>20</v>
      </c>
      <c r="I126" s="9">
        <v>20</v>
      </c>
      <c r="J126" s="9">
        <v>20</v>
      </c>
      <c r="K126" s="20">
        <f t="shared" si="9"/>
        <v>-141.9</v>
      </c>
      <c r="N126" s="15"/>
      <c r="O126" s="15"/>
      <c r="P126" s="15"/>
      <c r="Q126" s="15"/>
      <c r="R126" s="15"/>
      <c r="S126" s="15"/>
    </row>
    <row r="127" spans="1:19" ht="15.75">
      <c r="A127" s="2" t="s">
        <v>100</v>
      </c>
      <c r="B127" s="1"/>
      <c r="C127" s="9">
        <v>35.5</v>
      </c>
      <c r="D127" s="9">
        <v>31</v>
      </c>
      <c r="E127" s="9">
        <v>31</v>
      </c>
      <c r="F127" s="9">
        <v>30.7</v>
      </c>
      <c r="G127" s="9">
        <v>31</v>
      </c>
      <c r="H127" s="9">
        <v>31</v>
      </c>
      <c r="I127" s="9">
        <v>31</v>
      </c>
      <c r="J127" s="9">
        <v>31</v>
      </c>
      <c r="K127" s="20">
        <f t="shared" si="9"/>
        <v>0</v>
      </c>
      <c r="N127" s="15"/>
      <c r="O127" s="15"/>
      <c r="P127" s="15"/>
      <c r="Q127" s="15"/>
      <c r="R127" s="15"/>
      <c r="S127" s="15"/>
    </row>
    <row r="128" spans="1:19" ht="31.5">
      <c r="A128" s="2" t="s">
        <v>115</v>
      </c>
      <c r="B128" s="1">
        <v>226</v>
      </c>
      <c r="C128" s="9"/>
      <c r="D128" s="9"/>
      <c r="E128" s="9"/>
      <c r="F128" s="9"/>
      <c r="G128" s="9"/>
      <c r="H128" s="9"/>
      <c r="I128" s="9"/>
      <c r="J128" s="9"/>
      <c r="K128" s="20">
        <f t="shared" si="9"/>
        <v>0</v>
      </c>
      <c r="N128" s="15"/>
      <c r="O128" s="15"/>
      <c r="P128" s="15"/>
      <c r="Q128" s="15"/>
      <c r="R128" s="15"/>
      <c r="S128" s="15"/>
    </row>
    <row r="129" spans="1:19" ht="31.5">
      <c r="A129" s="2" t="s">
        <v>27</v>
      </c>
      <c r="B129" s="1" t="s">
        <v>28</v>
      </c>
      <c r="C129" s="9">
        <v>20</v>
      </c>
      <c r="D129" s="9">
        <v>20</v>
      </c>
      <c r="E129" s="9">
        <f>E130+E131</f>
        <v>20</v>
      </c>
      <c r="F129" s="9">
        <v>17</v>
      </c>
      <c r="G129" s="9">
        <v>20</v>
      </c>
      <c r="H129" s="9">
        <f>H130+H131</f>
        <v>20</v>
      </c>
      <c r="I129" s="9">
        <f>I130+I132</f>
        <v>20</v>
      </c>
      <c r="J129" s="9">
        <f>J130+J132</f>
        <v>20</v>
      </c>
      <c r="K129" s="20">
        <f t="shared" si="9"/>
        <v>0</v>
      </c>
      <c r="N129" s="15"/>
      <c r="O129" s="15"/>
      <c r="P129" s="15"/>
      <c r="Q129" s="15"/>
      <c r="R129" s="15"/>
      <c r="S129" s="15"/>
    </row>
    <row r="130" spans="1:19" ht="63">
      <c r="A130" s="2" t="s">
        <v>101</v>
      </c>
      <c r="B130" s="1" t="s">
        <v>29</v>
      </c>
      <c r="C130" s="9">
        <v>20</v>
      </c>
      <c r="D130" s="4">
        <v>20</v>
      </c>
      <c r="E130" s="9">
        <v>20</v>
      </c>
      <c r="F130" s="9">
        <v>17</v>
      </c>
      <c r="G130" s="4">
        <v>20</v>
      </c>
      <c r="H130" s="9">
        <v>20</v>
      </c>
      <c r="I130" s="9">
        <v>20</v>
      </c>
      <c r="J130" s="9">
        <v>20</v>
      </c>
      <c r="K130" s="20">
        <f t="shared" si="9"/>
        <v>0</v>
      </c>
      <c r="N130" s="15"/>
      <c r="O130" s="15"/>
      <c r="P130" s="15"/>
      <c r="Q130" s="15"/>
      <c r="R130" s="15"/>
      <c r="S130" s="15"/>
    </row>
    <row r="131" spans="1:19" ht="63">
      <c r="A131" s="2" t="s">
        <v>102</v>
      </c>
      <c r="B131" s="1">
        <v>242</v>
      </c>
      <c r="C131" s="9"/>
      <c r="D131" s="4"/>
      <c r="E131" s="9"/>
      <c r="F131" s="9"/>
      <c r="G131" s="4"/>
      <c r="H131" s="9">
        <v>0</v>
      </c>
      <c r="I131" s="9"/>
      <c r="J131" s="9"/>
      <c r="K131" s="20">
        <f t="shared" si="9"/>
        <v>0</v>
      </c>
      <c r="N131" s="15"/>
      <c r="O131" s="15"/>
      <c r="P131" s="15"/>
      <c r="Q131" s="15"/>
      <c r="R131" s="15"/>
      <c r="S131" s="15"/>
    </row>
    <row r="132" spans="1:19" ht="47.25">
      <c r="A132" s="2" t="s">
        <v>114</v>
      </c>
      <c r="B132" s="1">
        <v>251</v>
      </c>
      <c r="C132" s="9"/>
      <c r="D132" s="9"/>
      <c r="E132" s="9">
        <v>9.2</v>
      </c>
      <c r="F132" s="9">
        <v>9.2</v>
      </c>
      <c r="G132" s="9"/>
      <c r="H132" s="9">
        <v>0</v>
      </c>
      <c r="I132" s="9">
        <v>0</v>
      </c>
      <c r="J132" s="9">
        <v>0</v>
      </c>
      <c r="K132" s="20">
        <f t="shared" si="9"/>
        <v>0</v>
      </c>
      <c r="L132" s="25"/>
      <c r="M132" s="25"/>
      <c r="N132" s="15"/>
      <c r="O132" s="15"/>
      <c r="P132" s="15"/>
      <c r="Q132" s="15"/>
      <c r="R132" s="15"/>
      <c r="S132" s="15"/>
    </row>
    <row r="133" spans="1:19" ht="31.5">
      <c r="A133" s="2" t="s">
        <v>116</v>
      </c>
      <c r="B133" s="1">
        <v>290</v>
      </c>
      <c r="C133" s="9"/>
      <c r="D133" s="4"/>
      <c r="E133" s="9">
        <v>25.6</v>
      </c>
      <c r="F133" s="9">
        <v>25.6</v>
      </c>
      <c r="G133" s="1">
        <v>25.6</v>
      </c>
      <c r="H133" s="9"/>
      <c r="I133" s="9"/>
      <c r="J133" s="9"/>
      <c r="K133" s="20">
        <f t="shared" si="9"/>
        <v>-25.6</v>
      </c>
      <c r="L133" s="25"/>
      <c r="M133" s="25"/>
      <c r="N133" s="15"/>
      <c r="O133" s="15"/>
      <c r="P133" s="15"/>
      <c r="Q133" s="15"/>
      <c r="R133" s="15"/>
      <c r="S133" s="15"/>
    </row>
    <row r="134" spans="1:19" ht="31.5">
      <c r="A134" s="2" t="s">
        <v>89</v>
      </c>
      <c r="B134" s="1">
        <v>310</v>
      </c>
      <c r="C134" s="9"/>
      <c r="D134" s="4">
        <v>492.9</v>
      </c>
      <c r="E134" s="9">
        <v>245.5</v>
      </c>
      <c r="F134" s="9"/>
      <c r="G134" s="1">
        <v>415.4</v>
      </c>
      <c r="H134" s="53"/>
      <c r="I134" s="9"/>
      <c r="J134" s="9"/>
      <c r="K134" s="20">
        <f t="shared" si="9"/>
        <v>-415.4</v>
      </c>
      <c r="L134" s="25"/>
      <c r="M134" s="25"/>
      <c r="N134" s="15"/>
      <c r="O134" s="15"/>
      <c r="P134" s="15"/>
      <c r="Q134" s="15"/>
      <c r="R134" s="15"/>
      <c r="S134" s="15"/>
    </row>
    <row r="135" spans="1:19" ht="15.75">
      <c r="A135" s="2" t="s">
        <v>117</v>
      </c>
      <c r="B135" s="1"/>
      <c r="C135" s="9"/>
      <c r="D135" s="4">
        <v>492.9</v>
      </c>
      <c r="E135" s="9">
        <v>245.5</v>
      </c>
      <c r="F135" s="9"/>
      <c r="G135" s="1">
        <v>415.4</v>
      </c>
      <c r="H135" s="9"/>
      <c r="I135" s="9"/>
      <c r="J135" s="9"/>
      <c r="K135" s="20">
        <f aca="true" t="shared" si="12" ref="K135:K198">H135-G135</f>
        <v>-415.4</v>
      </c>
      <c r="L135" s="25"/>
      <c r="M135" s="25"/>
      <c r="N135" s="15"/>
      <c r="O135" s="15"/>
      <c r="P135" s="15"/>
      <c r="Q135" s="15"/>
      <c r="R135" s="15"/>
      <c r="S135" s="15"/>
    </row>
    <row r="136" spans="1:19" ht="31.5">
      <c r="A136" s="2" t="s">
        <v>157</v>
      </c>
      <c r="B136" s="1"/>
      <c r="C136" s="9"/>
      <c r="D136" s="4"/>
      <c r="E136" s="9"/>
      <c r="F136" s="9"/>
      <c r="G136" s="1"/>
      <c r="H136" s="9"/>
      <c r="I136" s="9"/>
      <c r="J136" s="9"/>
      <c r="K136" s="20">
        <f t="shared" si="12"/>
        <v>0</v>
      </c>
      <c r="L136" s="25"/>
      <c r="M136" s="25"/>
      <c r="N136" s="15"/>
      <c r="O136" s="15"/>
      <c r="P136" s="15"/>
      <c r="Q136" s="15"/>
      <c r="R136" s="15"/>
      <c r="S136" s="15"/>
    </row>
    <row r="137" spans="1:19" ht="63">
      <c r="A137" s="2" t="s">
        <v>118</v>
      </c>
      <c r="B137" s="1">
        <v>340</v>
      </c>
      <c r="C137" s="9"/>
      <c r="D137" s="4"/>
      <c r="E137" s="9"/>
      <c r="F137" s="9"/>
      <c r="G137" s="1"/>
      <c r="H137" s="9">
        <v>0</v>
      </c>
      <c r="I137" s="9"/>
      <c r="J137" s="9"/>
      <c r="K137" s="20">
        <f t="shared" si="12"/>
        <v>0</v>
      </c>
      <c r="L137" s="25"/>
      <c r="M137" s="25"/>
      <c r="N137" s="15"/>
      <c r="O137" s="15"/>
      <c r="P137" s="15"/>
      <c r="Q137" s="15"/>
      <c r="R137" s="15"/>
      <c r="S137" s="15"/>
    </row>
    <row r="138" spans="1:19" ht="15.75">
      <c r="A138" s="18" t="s">
        <v>91</v>
      </c>
      <c r="B138" s="1"/>
      <c r="C138" s="29">
        <f>C139</f>
        <v>0</v>
      </c>
      <c r="D138" s="4"/>
      <c r="E138" s="9"/>
      <c r="F138" s="9"/>
      <c r="G138" s="1"/>
      <c r="H138" s="9">
        <v>0</v>
      </c>
      <c r="I138" s="9"/>
      <c r="J138" s="9"/>
      <c r="K138" s="20">
        <f t="shared" si="12"/>
        <v>0</v>
      </c>
      <c r="L138" s="25"/>
      <c r="M138" s="25"/>
      <c r="N138" s="15"/>
      <c r="O138" s="15"/>
      <c r="P138" s="15"/>
      <c r="Q138" s="15"/>
      <c r="R138" s="15"/>
      <c r="S138" s="15"/>
    </row>
    <row r="139" spans="1:19" ht="15.75">
      <c r="A139" s="26" t="s">
        <v>92</v>
      </c>
      <c r="B139" s="1">
        <v>226</v>
      </c>
      <c r="C139" s="9">
        <v>0</v>
      </c>
      <c r="D139" s="4"/>
      <c r="E139" s="9"/>
      <c r="F139" s="9"/>
      <c r="G139" s="1"/>
      <c r="H139" s="9"/>
      <c r="I139" s="9"/>
      <c r="J139" s="9"/>
      <c r="K139" s="20">
        <f t="shared" si="12"/>
        <v>0</v>
      </c>
      <c r="L139" s="25"/>
      <c r="M139" s="25"/>
      <c r="N139" s="15"/>
      <c r="O139" s="15"/>
      <c r="P139" s="15"/>
      <c r="Q139" s="15"/>
      <c r="R139" s="15"/>
      <c r="S139" s="15"/>
    </row>
    <row r="140" spans="1:19" ht="15.75">
      <c r="A140" s="18" t="s">
        <v>74</v>
      </c>
      <c r="B140" s="6"/>
      <c r="C140" s="19">
        <v>2242.5</v>
      </c>
      <c r="D140" s="19">
        <v>2437.1</v>
      </c>
      <c r="E140" s="19">
        <v>2437.1</v>
      </c>
      <c r="F140" s="19">
        <v>1575.2</v>
      </c>
      <c r="G140" s="19">
        <v>2488.4</v>
      </c>
      <c r="H140" s="19">
        <f>H143</f>
        <v>3371.7</v>
      </c>
      <c r="I140" s="19">
        <f>I143</f>
        <v>3369.2</v>
      </c>
      <c r="J140" s="19">
        <f>J143</f>
        <v>3369.2</v>
      </c>
      <c r="K140" s="20">
        <f t="shared" si="12"/>
        <v>883.2999999999997</v>
      </c>
      <c r="L140" s="25"/>
      <c r="M140" s="25"/>
      <c r="N140" s="15"/>
      <c r="O140" s="15"/>
      <c r="P140" s="15"/>
      <c r="Q140" s="15"/>
      <c r="R140" s="15"/>
      <c r="S140" s="15"/>
    </row>
    <row r="141" spans="1:19" ht="31.5">
      <c r="A141" s="1" t="s">
        <v>10</v>
      </c>
      <c r="B141" s="1"/>
      <c r="C141" s="4"/>
      <c r="D141" s="4"/>
      <c r="E141" s="4"/>
      <c r="F141" s="4"/>
      <c r="G141" s="1"/>
      <c r="H141" s="4"/>
      <c r="I141" s="4"/>
      <c r="J141" s="4"/>
      <c r="K141" s="20">
        <f t="shared" si="12"/>
        <v>0</v>
      </c>
      <c r="L141" s="22"/>
      <c r="M141" s="22"/>
      <c r="N141" s="23"/>
      <c r="O141" s="23"/>
      <c r="P141" s="23"/>
      <c r="Q141" s="23"/>
      <c r="R141" s="23"/>
      <c r="S141" s="15"/>
    </row>
    <row r="142" spans="1:19" ht="15.75">
      <c r="A142" s="2" t="s">
        <v>120</v>
      </c>
      <c r="B142" s="1"/>
      <c r="C142" s="4"/>
      <c r="D142" s="4">
        <v>0</v>
      </c>
      <c r="E142" s="4"/>
      <c r="F142" s="4"/>
      <c r="G142" s="4"/>
      <c r="H142" s="4"/>
      <c r="I142" s="4"/>
      <c r="J142" s="4"/>
      <c r="K142" s="20">
        <f t="shared" si="12"/>
        <v>0</v>
      </c>
      <c r="L142" s="22"/>
      <c r="M142" s="22"/>
      <c r="N142" s="23"/>
      <c r="O142" s="23"/>
      <c r="P142" s="23"/>
      <c r="Q142" s="23"/>
      <c r="R142" s="23"/>
      <c r="S142" s="15"/>
    </row>
    <row r="143" spans="1:19" ht="31.5">
      <c r="A143" s="2" t="s">
        <v>119</v>
      </c>
      <c r="B143" s="1"/>
      <c r="C143" s="4">
        <f aca="true" t="shared" si="13" ref="C143:I143">C144+C157</f>
        <v>2020.8000000000002</v>
      </c>
      <c r="D143" s="4">
        <f t="shared" si="13"/>
        <v>2437.1000000000004</v>
      </c>
      <c r="E143" s="4">
        <f t="shared" si="13"/>
        <v>2437.1000000000004</v>
      </c>
      <c r="F143" s="4">
        <f t="shared" si="13"/>
        <v>1575.1999999999998</v>
      </c>
      <c r="G143" s="4">
        <f t="shared" si="13"/>
        <v>2488.4</v>
      </c>
      <c r="H143" s="4">
        <f>H144+H157</f>
        <v>3371.7</v>
      </c>
      <c r="I143" s="4">
        <f t="shared" si="13"/>
        <v>3369.2</v>
      </c>
      <c r="J143" s="4">
        <f>J144+J157</f>
        <v>3369.2</v>
      </c>
      <c r="K143" s="20">
        <f t="shared" si="12"/>
        <v>883.2999999999997</v>
      </c>
      <c r="L143" s="22"/>
      <c r="M143" s="22"/>
      <c r="N143" s="23"/>
      <c r="O143" s="23"/>
      <c r="P143" s="23"/>
      <c r="Q143" s="23"/>
      <c r="R143" s="23"/>
      <c r="S143" s="15"/>
    </row>
    <row r="144" spans="1:19" ht="15.75">
      <c r="A144" s="5" t="s">
        <v>123</v>
      </c>
      <c r="B144" s="1"/>
      <c r="C144" s="4">
        <f>C145+C149+C154+C155+C156</f>
        <v>1801.2</v>
      </c>
      <c r="D144" s="4">
        <f aca="true" t="shared" si="14" ref="D144:J144">D145+D149+D154+D156</f>
        <v>1999.1000000000001</v>
      </c>
      <c r="E144" s="4">
        <f t="shared" si="14"/>
        <v>1999.1000000000001</v>
      </c>
      <c r="F144" s="4">
        <f t="shared" si="14"/>
        <v>1312.8</v>
      </c>
      <c r="G144" s="28">
        <f t="shared" si="14"/>
        <v>2050.4</v>
      </c>
      <c r="H144" s="28">
        <f t="shared" si="14"/>
        <v>2432.2999999999997</v>
      </c>
      <c r="I144" s="28">
        <f t="shared" si="14"/>
        <v>2510.1</v>
      </c>
      <c r="J144" s="28">
        <f t="shared" si="14"/>
        <v>2510.1</v>
      </c>
      <c r="K144" s="20">
        <f t="shared" si="12"/>
        <v>381.89999999999964</v>
      </c>
      <c r="L144" s="22"/>
      <c r="M144" s="22"/>
      <c r="N144" s="23"/>
      <c r="O144" s="23"/>
      <c r="P144" s="23"/>
      <c r="Q144" s="23"/>
      <c r="R144" s="23"/>
      <c r="S144" s="15"/>
    </row>
    <row r="145" spans="1:19" ht="15.75">
      <c r="A145" s="5"/>
      <c r="B145" s="1">
        <v>210</v>
      </c>
      <c r="C145" s="4">
        <f aca="true" t="shared" si="15" ref="C145:J145">C146+C147+C148</f>
        <v>1267.9</v>
      </c>
      <c r="D145" s="4">
        <f t="shared" si="15"/>
        <v>1437.4</v>
      </c>
      <c r="E145" s="4">
        <f t="shared" si="15"/>
        <v>1437.4</v>
      </c>
      <c r="F145" s="4">
        <f t="shared" si="15"/>
        <v>887.8</v>
      </c>
      <c r="G145" s="28">
        <f t="shared" si="15"/>
        <v>1438</v>
      </c>
      <c r="H145" s="28">
        <f t="shared" si="15"/>
        <v>1872.8999999999999</v>
      </c>
      <c r="I145" s="28">
        <f t="shared" si="15"/>
        <v>1950.6999999999998</v>
      </c>
      <c r="J145" s="28">
        <f t="shared" si="15"/>
        <v>1950.6999999999998</v>
      </c>
      <c r="K145" s="20">
        <f t="shared" si="12"/>
        <v>434.89999999999986</v>
      </c>
      <c r="L145" s="22"/>
      <c r="M145" s="22"/>
      <c r="N145" s="23"/>
      <c r="O145" s="23"/>
      <c r="P145" s="23"/>
      <c r="Q145" s="23"/>
      <c r="R145" s="23"/>
      <c r="S145" s="15"/>
    </row>
    <row r="146" spans="1:19" ht="15.75">
      <c r="A146" s="5"/>
      <c r="B146" s="1">
        <v>211</v>
      </c>
      <c r="C146" s="4">
        <v>944.5</v>
      </c>
      <c r="D146" s="4">
        <v>1105.7</v>
      </c>
      <c r="E146" s="4">
        <v>1105.7</v>
      </c>
      <c r="F146" s="28">
        <v>689.4</v>
      </c>
      <c r="G146" s="28">
        <v>1105.7</v>
      </c>
      <c r="H146" s="28">
        <v>1414.8</v>
      </c>
      <c r="I146" s="4">
        <v>1474.6</v>
      </c>
      <c r="J146" s="4">
        <v>1474.6</v>
      </c>
      <c r="K146" s="20">
        <f t="shared" si="12"/>
        <v>309.0999999999999</v>
      </c>
      <c r="L146" s="22"/>
      <c r="M146" s="22"/>
      <c r="N146" s="23"/>
      <c r="O146" s="23"/>
      <c r="P146" s="23"/>
      <c r="Q146" s="23"/>
      <c r="R146" s="23"/>
      <c r="S146" s="15"/>
    </row>
    <row r="147" spans="1:19" ht="15.75">
      <c r="A147" s="5"/>
      <c r="B147" s="1">
        <v>212</v>
      </c>
      <c r="C147" s="4">
        <v>0.6</v>
      </c>
      <c r="D147" s="4">
        <v>0</v>
      </c>
      <c r="E147" s="4">
        <v>0</v>
      </c>
      <c r="F147" s="28">
        <v>0.4</v>
      </c>
      <c r="G147" s="28">
        <v>0.6</v>
      </c>
      <c r="H147" s="28">
        <v>0.6</v>
      </c>
      <c r="I147" s="4">
        <v>0.6</v>
      </c>
      <c r="J147" s="4">
        <v>0.6</v>
      </c>
      <c r="K147" s="20">
        <f t="shared" si="12"/>
        <v>0</v>
      </c>
      <c r="L147" s="22"/>
      <c r="M147" s="22"/>
      <c r="N147" s="23"/>
      <c r="O147" s="23"/>
      <c r="P147" s="23"/>
      <c r="Q147" s="23"/>
      <c r="R147" s="23"/>
      <c r="S147" s="15"/>
    </row>
    <row r="148" spans="1:19" ht="15.75">
      <c r="A148" s="5"/>
      <c r="B148" s="1">
        <v>213</v>
      </c>
      <c r="C148" s="4">
        <v>322.8</v>
      </c>
      <c r="D148" s="4">
        <v>331.7</v>
      </c>
      <c r="E148" s="4">
        <v>331.7</v>
      </c>
      <c r="F148" s="28">
        <v>198</v>
      </c>
      <c r="G148" s="28">
        <v>331.7</v>
      </c>
      <c r="H148" s="28">
        <v>457.5</v>
      </c>
      <c r="I148" s="4">
        <v>475.5</v>
      </c>
      <c r="J148" s="4">
        <v>475.5</v>
      </c>
      <c r="K148" s="20">
        <f t="shared" si="12"/>
        <v>125.80000000000001</v>
      </c>
      <c r="L148" s="22"/>
      <c r="M148" s="22"/>
      <c r="N148" s="23"/>
      <c r="O148" s="23"/>
      <c r="P148" s="23"/>
      <c r="Q148" s="23"/>
      <c r="R148" s="23"/>
      <c r="S148" s="15"/>
    </row>
    <row r="149" spans="1:19" ht="15.75">
      <c r="A149" s="5"/>
      <c r="B149" s="1">
        <v>220</v>
      </c>
      <c r="C149" s="4">
        <f>C151+C152+C153</f>
        <v>346</v>
      </c>
      <c r="D149" s="4">
        <f>D151+D152+D153+D150</f>
        <v>358.79999999999995</v>
      </c>
      <c r="E149" s="4">
        <f>E151+E152+E153+E150</f>
        <v>358.79999999999995</v>
      </c>
      <c r="F149" s="4">
        <f>F151+F152+F153+F150</f>
        <v>318.9</v>
      </c>
      <c r="G149" s="28">
        <f>G150+G151+G152+G153</f>
        <v>445.1</v>
      </c>
      <c r="H149" s="28">
        <f>H151+H152+H153+H150</f>
        <v>390</v>
      </c>
      <c r="I149" s="28">
        <f>I151+I152+I153+I150</f>
        <v>390</v>
      </c>
      <c r="J149" s="28">
        <f>J151+J152+J153+J150</f>
        <v>390</v>
      </c>
      <c r="K149" s="20">
        <f t="shared" si="12"/>
        <v>-55.10000000000002</v>
      </c>
      <c r="L149" s="22"/>
      <c r="M149" s="22"/>
      <c r="N149" s="23"/>
      <c r="O149" s="23"/>
      <c r="P149" s="23"/>
      <c r="Q149" s="23"/>
      <c r="R149" s="23"/>
      <c r="S149" s="15"/>
    </row>
    <row r="150" spans="1:19" ht="15.75">
      <c r="A150" s="5"/>
      <c r="B150" s="1">
        <v>221</v>
      </c>
      <c r="C150" s="4">
        <v>0</v>
      </c>
      <c r="D150" s="4">
        <v>5.5</v>
      </c>
      <c r="E150" s="4">
        <v>5.5</v>
      </c>
      <c r="F150" s="28">
        <v>3.9</v>
      </c>
      <c r="G150" s="28">
        <v>5.5</v>
      </c>
      <c r="H150" s="52">
        <v>11.6</v>
      </c>
      <c r="I150" s="4">
        <v>11.6</v>
      </c>
      <c r="J150" s="4">
        <v>11.6</v>
      </c>
      <c r="K150" s="20">
        <f t="shared" si="12"/>
        <v>6.1</v>
      </c>
      <c r="L150" s="22"/>
      <c r="M150" s="22"/>
      <c r="N150" s="23"/>
      <c r="O150" s="23"/>
      <c r="P150" s="23"/>
      <c r="Q150" s="23"/>
      <c r="R150" s="23"/>
      <c r="S150" s="15"/>
    </row>
    <row r="151" spans="1:19" ht="15.75">
      <c r="A151" s="5" t="s">
        <v>125</v>
      </c>
      <c r="B151" s="1">
        <v>223</v>
      </c>
      <c r="C151" s="4">
        <v>202.8</v>
      </c>
      <c r="D151" s="4">
        <v>200.5</v>
      </c>
      <c r="E151" s="4">
        <v>200.5</v>
      </c>
      <c r="F151" s="28">
        <v>92.4</v>
      </c>
      <c r="G151" s="28">
        <v>200.5</v>
      </c>
      <c r="H151" s="28">
        <v>174.3</v>
      </c>
      <c r="I151" s="4">
        <v>174.3</v>
      </c>
      <c r="J151" s="4">
        <v>174.3</v>
      </c>
      <c r="K151" s="20">
        <f t="shared" si="12"/>
        <v>-26.19999999999999</v>
      </c>
      <c r="L151" s="22"/>
      <c r="M151" s="22"/>
      <c r="N151" s="23"/>
      <c r="O151" s="23"/>
      <c r="P151" s="23"/>
      <c r="Q151" s="23"/>
      <c r="R151" s="23"/>
      <c r="S151" s="15"/>
    </row>
    <row r="152" spans="1:19" ht="31.5">
      <c r="A152" s="5" t="s">
        <v>134</v>
      </c>
      <c r="B152" s="1">
        <v>225</v>
      </c>
      <c r="C152" s="4">
        <v>26.7</v>
      </c>
      <c r="D152" s="4">
        <v>55.7</v>
      </c>
      <c r="E152" s="4">
        <v>55.7</v>
      </c>
      <c r="F152" s="28">
        <v>142</v>
      </c>
      <c r="G152" s="28">
        <v>142</v>
      </c>
      <c r="H152" s="28">
        <v>100.2</v>
      </c>
      <c r="I152" s="4">
        <v>100.2</v>
      </c>
      <c r="J152" s="4">
        <v>100.2</v>
      </c>
      <c r="K152" s="20">
        <f t="shared" si="12"/>
        <v>-41.8</v>
      </c>
      <c r="L152" s="22"/>
      <c r="M152" s="22"/>
      <c r="N152" s="23"/>
      <c r="O152" s="23"/>
      <c r="P152" s="23"/>
      <c r="Q152" s="23"/>
      <c r="R152" s="23"/>
      <c r="S152" s="15"/>
    </row>
    <row r="153" spans="1:19" ht="31.5">
      <c r="A153" s="5" t="s">
        <v>126</v>
      </c>
      <c r="B153" s="1">
        <v>226</v>
      </c>
      <c r="C153" s="4">
        <v>116.5</v>
      </c>
      <c r="D153" s="4">
        <v>97.1</v>
      </c>
      <c r="E153" s="4">
        <v>97.1</v>
      </c>
      <c r="F153" s="28">
        <v>80.6</v>
      </c>
      <c r="G153" s="28">
        <v>97.1</v>
      </c>
      <c r="H153" s="28">
        <v>103.9</v>
      </c>
      <c r="I153" s="4">
        <v>103.9</v>
      </c>
      <c r="J153" s="4">
        <v>103.9</v>
      </c>
      <c r="K153" s="20">
        <f t="shared" si="12"/>
        <v>6.800000000000011</v>
      </c>
      <c r="L153" s="22"/>
      <c r="M153" s="22"/>
      <c r="N153" s="23"/>
      <c r="O153" s="23"/>
      <c r="P153" s="23"/>
      <c r="Q153" s="23"/>
      <c r="R153" s="23"/>
      <c r="S153" s="15"/>
    </row>
    <row r="154" spans="1:19" ht="15.75">
      <c r="A154" s="5" t="s">
        <v>127</v>
      </c>
      <c r="B154" s="1">
        <v>290</v>
      </c>
      <c r="C154" s="4">
        <v>23.3</v>
      </c>
      <c r="D154" s="4">
        <v>11.5</v>
      </c>
      <c r="E154" s="4">
        <v>11.5</v>
      </c>
      <c r="F154" s="28">
        <v>3.2</v>
      </c>
      <c r="G154" s="28">
        <v>11.5</v>
      </c>
      <c r="H154" s="28">
        <v>14</v>
      </c>
      <c r="I154" s="4">
        <v>14</v>
      </c>
      <c r="J154" s="4">
        <v>14</v>
      </c>
      <c r="K154" s="20">
        <f t="shared" si="12"/>
        <v>2.5</v>
      </c>
      <c r="L154" s="22"/>
      <c r="M154" s="22"/>
      <c r="N154" s="23"/>
      <c r="O154" s="23"/>
      <c r="P154" s="23"/>
      <c r="Q154" s="23"/>
      <c r="R154" s="23"/>
      <c r="S154" s="15"/>
    </row>
    <row r="155" spans="1:19" ht="15.75">
      <c r="A155" s="5"/>
      <c r="B155" s="1">
        <v>310</v>
      </c>
      <c r="C155" s="4">
        <v>34.6</v>
      </c>
      <c r="D155" s="4"/>
      <c r="E155" s="4"/>
      <c r="F155" s="28"/>
      <c r="G155" s="28"/>
      <c r="H155" s="28"/>
      <c r="I155" s="4"/>
      <c r="J155" s="4"/>
      <c r="K155" s="20">
        <f t="shared" si="12"/>
        <v>0</v>
      </c>
      <c r="L155" s="22"/>
      <c r="M155" s="22"/>
      <c r="N155" s="23"/>
      <c r="O155" s="23"/>
      <c r="P155" s="23"/>
      <c r="Q155" s="23"/>
      <c r="R155" s="23"/>
      <c r="S155" s="15"/>
    </row>
    <row r="156" spans="1:19" ht="31.5">
      <c r="A156" s="5" t="s">
        <v>128</v>
      </c>
      <c r="B156" s="1">
        <v>340</v>
      </c>
      <c r="C156" s="4">
        <v>129.4</v>
      </c>
      <c r="D156" s="4">
        <v>191.4</v>
      </c>
      <c r="E156" s="4">
        <v>191.4</v>
      </c>
      <c r="F156" s="28">
        <v>102.9</v>
      </c>
      <c r="G156" s="28">
        <v>155.8</v>
      </c>
      <c r="H156" s="52">
        <v>155.4</v>
      </c>
      <c r="I156" s="52">
        <v>155.4</v>
      </c>
      <c r="J156" s="52">
        <v>155.4</v>
      </c>
      <c r="K156" s="20">
        <f t="shared" si="12"/>
        <v>-0.4000000000000057</v>
      </c>
      <c r="L156" s="22"/>
      <c r="M156" s="22"/>
      <c r="N156" s="23"/>
      <c r="O156" s="23"/>
      <c r="P156" s="23"/>
      <c r="Q156" s="23"/>
      <c r="R156" s="23"/>
      <c r="S156" s="15"/>
    </row>
    <row r="157" spans="1:19" ht="15.75">
      <c r="A157" s="2" t="s">
        <v>124</v>
      </c>
      <c r="B157" s="1"/>
      <c r="C157" s="4">
        <f>C158+C162+C168+C169+C170</f>
        <v>219.60000000000002</v>
      </c>
      <c r="D157" s="4">
        <f aca="true" t="shared" si="16" ref="D157:J157">D158+D162+D168+D170</f>
        <v>438</v>
      </c>
      <c r="E157" s="4">
        <f t="shared" si="16"/>
        <v>438</v>
      </c>
      <c r="F157" s="4">
        <f t="shared" si="16"/>
        <v>262.4</v>
      </c>
      <c r="G157" s="4">
        <f t="shared" si="16"/>
        <v>438</v>
      </c>
      <c r="H157" s="4">
        <f t="shared" si="16"/>
        <v>939.4</v>
      </c>
      <c r="I157" s="4">
        <f t="shared" si="16"/>
        <v>859.0999999999999</v>
      </c>
      <c r="J157" s="4">
        <f t="shared" si="16"/>
        <v>859.0999999999999</v>
      </c>
      <c r="K157" s="20">
        <f t="shared" si="12"/>
        <v>501.4</v>
      </c>
      <c r="L157" s="22"/>
      <c r="M157" s="22"/>
      <c r="N157" s="23"/>
      <c r="O157" s="23"/>
      <c r="P157" s="23"/>
      <c r="Q157" s="23"/>
      <c r="R157" s="23"/>
      <c r="S157" s="15"/>
    </row>
    <row r="158" spans="1:19" ht="15.75">
      <c r="A158" s="1"/>
      <c r="B158" s="1">
        <v>210</v>
      </c>
      <c r="C158" s="4">
        <f>C159+C160+C161</f>
        <v>198.9</v>
      </c>
      <c r="D158" s="4">
        <f>D159+D161</f>
        <v>377</v>
      </c>
      <c r="E158" s="4">
        <f>E159+E161</f>
        <v>377</v>
      </c>
      <c r="F158" s="4">
        <f>F159+F161</f>
        <v>233.8</v>
      </c>
      <c r="G158" s="4">
        <f>G159+G161+G160</f>
        <v>381.5</v>
      </c>
      <c r="H158" s="4">
        <f>H159+H161</f>
        <v>482.1</v>
      </c>
      <c r="I158" s="4">
        <f>I159+I161</f>
        <v>501.79999999999995</v>
      </c>
      <c r="J158" s="4">
        <f>J159+J161</f>
        <v>501.79999999999995</v>
      </c>
      <c r="K158" s="20">
        <f t="shared" si="12"/>
        <v>100.60000000000002</v>
      </c>
      <c r="L158" s="22"/>
      <c r="M158" s="22"/>
      <c r="N158" s="23"/>
      <c r="O158" s="23"/>
      <c r="P158" s="23"/>
      <c r="Q158" s="23"/>
      <c r="R158" s="23"/>
      <c r="S158" s="15"/>
    </row>
    <row r="159" spans="1:19" ht="15.75">
      <c r="A159" s="2"/>
      <c r="B159" s="1">
        <v>211</v>
      </c>
      <c r="C159" s="4">
        <v>148</v>
      </c>
      <c r="D159" s="4">
        <v>290</v>
      </c>
      <c r="E159" s="4">
        <v>290</v>
      </c>
      <c r="F159" s="4">
        <v>178.9</v>
      </c>
      <c r="G159" s="4">
        <v>293</v>
      </c>
      <c r="H159" s="4">
        <v>370.3</v>
      </c>
      <c r="I159" s="4">
        <v>385.4</v>
      </c>
      <c r="J159" s="4">
        <v>385.4</v>
      </c>
      <c r="K159" s="20">
        <f t="shared" si="12"/>
        <v>77.30000000000001</v>
      </c>
      <c r="L159" s="22"/>
      <c r="M159" s="24"/>
      <c r="N159" s="23"/>
      <c r="O159" s="23"/>
      <c r="P159" s="23"/>
      <c r="Q159" s="23"/>
      <c r="R159" s="23"/>
      <c r="S159" s="15"/>
    </row>
    <row r="160" spans="1:19" ht="15.75">
      <c r="A160" s="2"/>
      <c r="B160" s="1">
        <v>212</v>
      </c>
      <c r="C160" s="4">
        <v>0.5</v>
      </c>
      <c r="D160" s="4"/>
      <c r="E160" s="4"/>
      <c r="F160" s="4">
        <v>0.3</v>
      </c>
      <c r="G160" s="4">
        <v>0.6</v>
      </c>
      <c r="H160" s="4">
        <v>0.6</v>
      </c>
      <c r="I160" s="4">
        <v>0.6</v>
      </c>
      <c r="J160" s="4">
        <v>0.6</v>
      </c>
      <c r="K160" s="20">
        <f t="shared" si="12"/>
        <v>0</v>
      </c>
      <c r="L160" s="22"/>
      <c r="M160" s="24"/>
      <c r="N160" s="23"/>
      <c r="O160" s="23"/>
      <c r="P160" s="23"/>
      <c r="Q160" s="23"/>
      <c r="R160" s="23"/>
      <c r="S160" s="15"/>
    </row>
    <row r="161" spans="1:19" ht="15.75">
      <c r="A161" s="2"/>
      <c r="B161" s="1">
        <v>213</v>
      </c>
      <c r="C161" s="4">
        <v>50.4</v>
      </c>
      <c r="D161" s="4">
        <v>87</v>
      </c>
      <c r="E161" s="4">
        <v>87</v>
      </c>
      <c r="F161" s="4">
        <v>54.9</v>
      </c>
      <c r="G161" s="4">
        <v>87.9</v>
      </c>
      <c r="H161" s="4">
        <v>111.8</v>
      </c>
      <c r="I161" s="4">
        <v>116.4</v>
      </c>
      <c r="J161" s="4">
        <v>116.4</v>
      </c>
      <c r="K161" s="20">
        <f t="shared" si="12"/>
        <v>23.89999999999999</v>
      </c>
      <c r="L161" s="22"/>
      <c r="M161" s="24"/>
      <c r="N161" s="23"/>
      <c r="O161" s="23"/>
      <c r="P161" s="23"/>
      <c r="Q161" s="23"/>
      <c r="R161" s="23"/>
      <c r="S161" s="15"/>
    </row>
    <row r="162" spans="1:19" ht="15.75">
      <c r="A162" s="2"/>
      <c r="B162" s="1">
        <v>220</v>
      </c>
      <c r="C162" s="4">
        <f>C163+C164+C165+C166+C167</f>
        <v>16.3</v>
      </c>
      <c r="D162" s="4">
        <f>D163+D165+D166+D167</f>
        <v>49.5</v>
      </c>
      <c r="E162" s="4">
        <f>E163+E165+E166+E167</f>
        <v>49.5</v>
      </c>
      <c r="F162" s="4">
        <f>F163+F165+F166+F167</f>
        <v>25.5</v>
      </c>
      <c r="G162" s="4">
        <f>G163+G165+G166+G167</f>
        <v>50.5</v>
      </c>
      <c r="H162" s="4">
        <f>H163+H164+H165+H166+H167+H168+H169+H170</f>
        <v>451.79999999999995</v>
      </c>
      <c r="I162" s="4">
        <f>I163+I164+I165+I166+I167+I168+I169+I170</f>
        <v>351.79999999999995</v>
      </c>
      <c r="J162" s="4">
        <f>J163+J164+J165+J166+J167+J168+J169+J170</f>
        <v>351.79999999999995</v>
      </c>
      <c r="K162" s="20">
        <f t="shared" si="12"/>
        <v>401.29999999999995</v>
      </c>
      <c r="L162" s="22"/>
      <c r="M162" s="24"/>
      <c r="N162" s="23"/>
      <c r="O162" s="23"/>
      <c r="P162" s="23"/>
      <c r="Q162" s="23"/>
      <c r="R162" s="23"/>
      <c r="S162" s="15"/>
    </row>
    <row r="163" spans="1:19" ht="15.75">
      <c r="A163" s="2"/>
      <c r="B163" s="1">
        <v>221</v>
      </c>
      <c r="C163" s="4">
        <v>1.5</v>
      </c>
      <c r="D163" s="4">
        <v>0</v>
      </c>
      <c r="E163" s="4">
        <v>0</v>
      </c>
      <c r="F163" s="4"/>
      <c r="G163" s="4">
        <v>10.7</v>
      </c>
      <c r="H163" s="4">
        <v>4.9</v>
      </c>
      <c r="I163" s="4">
        <v>4.9</v>
      </c>
      <c r="J163" s="4">
        <v>4.9</v>
      </c>
      <c r="K163" s="20">
        <f t="shared" si="12"/>
        <v>-5.799999999999999</v>
      </c>
      <c r="L163" s="22"/>
      <c r="M163" s="24"/>
      <c r="N163" s="23"/>
      <c r="O163" s="23"/>
      <c r="P163" s="23"/>
      <c r="Q163" s="23"/>
      <c r="R163" s="23"/>
      <c r="S163" s="15"/>
    </row>
    <row r="164" spans="1:19" ht="15.75">
      <c r="A164" s="2"/>
      <c r="B164" s="1">
        <v>222</v>
      </c>
      <c r="C164" s="4">
        <v>1</v>
      </c>
      <c r="D164" s="4">
        <v>0</v>
      </c>
      <c r="E164" s="4">
        <v>0</v>
      </c>
      <c r="F164" s="4"/>
      <c r="G164" s="4"/>
      <c r="H164" s="4"/>
      <c r="I164" s="4"/>
      <c r="J164" s="4"/>
      <c r="K164" s="20">
        <f t="shared" si="12"/>
        <v>0</v>
      </c>
      <c r="L164" s="22"/>
      <c r="M164" s="24"/>
      <c r="N164" s="23"/>
      <c r="O164" s="23"/>
      <c r="P164" s="23"/>
      <c r="Q164" s="23"/>
      <c r="R164" s="23"/>
      <c r="S164" s="15"/>
    </row>
    <row r="165" spans="1:19" ht="15.75">
      <c r="A165" s="2" t="s">
        <v>129</v>
      </c>
      <c r="B165" s="1">
        <v>223</v>
      </c>
      <c r="C165" s="4">
        <v>2.3</v>
      </c>
      <c r="D165" s="4">
        <v>0</v>
      </c>
      <c r="E165" s="4">
        <v>0</v>
      </c>
      <c r="F165" s="4"/>
      <c r="G165" s="4">
        <v>0</v>
      </c>
      <c r="H165" s="4">
        <v>0</v>
      </c>
      <c r="I165" s="4"/>
      <c r="J165" s="4"/>
      <c r="K165" s="20">
        <f t="shared" si="12"/>
        <v>0</v>
      </c>
      <c r="L165" s="22"/>
      <c r="M165" s="24"/>
      <c r="N165" s="23"/>
      <c r="O165" s="23"/>
      <c r="P165" s="23"/>
      <c r="Q165" s="23"/>
      <c r="R165" s="23"/>
      <c r="S165" s="15"/>
    </row>
    <row r="166" spans="1:19" ht="15.75">
      <c r="A166" s="2" t="s">
        <v>130</v>
      </c>
      <c r="B166" s="1">
        <v>225</v>
      </c>
      <c r="C166" s="4">
        <v>0</v>
      </c>
      <c r="D166" s="4">
        <v>12.8</v>
      </c>
      <c r="E166" s="4">
        <v>12.8</v>
      </c>
      <c r="F166" s="4"/>
      <c r="G166" s="4">
        <v>0.6</v>
      </c>
      <c r="H166" s="4">
        <v>400</v>
      </c>
      <c r="I166" s="4">
        <v>300</v>
      </c>
      <c r="J166" s="4">
        <v>300</v>
      </c>
      <c r="K166" s="20">
        <f t="shared" si="12"/>
        <v>399.4</v>
      </c>
      <c r="L166" s="22"/>
      <c r="M166" s="24"/>
      <c r="N166" s="23"/>
      <c r="O166" s="23"/>
      <c r="P166" s="23"/>
      <c r="Q166" s="23"/>
      <c r="R166" s="23"/>
      <c r="S166" s="15"/>
    </row>
    <row r="167" spans="1:19" ht="15.75">
      <c r="A167" s="2" t="s">
        <v>131</v>
      </c>
      <c r="B167" s="1">
        <v>226</v>
      </c>
      <c r="C167" s="4">
        <v>11.5</v>
      </c>
      <c r="D167" s="4">
        <v>36.7</v>
      </c>
      <c r="E167" s="4">
        <v>36.7</v>
      </c>
      <c r="F167" s="4">
        <v>25.5</v>
      </c>
      <c r="G167" s="4">
        <v>39.2</v>
      </c>
      <c r="H167" s="4">
        <v>41.4</v>
      </c>
      <c r="I167" s="6">
        <v>41.4</v>
      </c>
      <c r="J167" s="6">
        <v>41.4</v>
      </c>
      <c r="K167" s="20">
        <f t="shared" si="12"/>
        <v>2.1999999999999957</v>
      </c>
      <c r="L167" s="22"/>
      <c r="M167" s="24"/>
      <c r="N167" s="23"/>
      <c r="O167" s="23"/>
      <c r="P167" s="23"/>
      <c r="Q167" s="23"/>
      <c r="R167" s="23"/>
      <c r="S167" s="15"/>
    </row>
    <row r="168" spans="1:19" ht="15.75">
      <c r="A168" s="2" t="s">
        <v>132</v>
      </c>
      <c r="B168" s="1">
        <v>290</v>
      </c>
      <c r="C168" s="4">
        <v>1</v>
      </c>
      <c r="D168" s="4">
        <v>0.5</v>
      </c>
      <c r="E168" s="4">
        <v>0.5</v>
      </c>
      <c r="F168" s="4">
        <v>0.2</v>
      </c>
      <c r="G168" s="4">
        <v>0.5</v>
      </c>
      <c r="H168" s="4">
        <v>0.5</v>
      </c>
      <c r="I168" s="4">
        <v>0.5</v>
      </c>
      <c r="J168" s="4">
        <v>0.5</v>
      </c>
      <c r="K168" s="20">
        <f t="shared" si="12"/>
        <v>0</v>
      </c>
      <c r="L168" s="22"/>
      <c r="M168" s="24"/>
      <c r="N168" s="23"/>
      <c r="O168" s="23"/>
      <c r="P168" s="23"/>
      <c r="Q168" s="23"/>
      <c r="R168" s="23"/>
      <c r="S168" s="15"/>
    </row>
    <row r="169" spans="1:19" ht="15.75">
      <c r="A169" s="2"/>
      <c r="B169" s="1">
        <v>310</v>
      </c>
      <c r="C169" s="4">
        <v>2.6</v>
      </c>
      <c r="D169" s="4"/>
      <c r="E169" s="4"/>
      <c r="F169" s="4"/>
      <c r="G169" s="4"/>
      <c r="H169" s="4"/>
      <c r="I169" s="4"/>
      <c r="J169" s="4"/>
      <c r="K169" s="20">
        <f t="shared" si="12"/>
        <v>0</v>
      </c>
      <c r="L169" s="22"/>
      <c r="M169" s="24"/>
      <c r="N169" s="23"/>
      <c r="O169" s="23"/>
      <c r="P169" s="23"/>
      <c r="Q169" s="23"/>
      <c r="R169" s="23"/>
      <c r="S169" s="15"/>
    </row>
    <row r="170" spans="1:19" ht="15.75">
      <c r="A170" s="2" t="s">
        <v>133</v>
      </c>
      <c r="B170" s="1">
        <v>340</v>
      </c>
      <c r="C170" s="4">
        <v>0.8</v>
      </c>
      <c r="D170" s="4">
        <v>11</v>
      </c>
      <c r="E170" s="4">
        <v>11</v>
      </c>
      <c r="F170" s="4">
        <v>2.9</v>
      </c>
      <c r="G170" s="4">
        <v>5.5</v>
      </c>
      <c r="H170" s="4">
        <v>5</v>
      </c>
      <c r="I170" s="4">
        <v>5</v>
      </c>
      <c r="J170" s="4">
        <v>5</v>
      </c>
      <c r="K170" s="20">
        <f t="shared" si="12"/>
        <v>-0.5</v>
      </c>
      <c r="L170" s="22"/>
      <c r="M170" s="24"/>
      <c r="N170" s="23"/>
      <c r="O170" s="23"/>
      <c r="P170" s="23"/>
      <c r="Q170" s="23"/>
      <c r="R170" s="23"/>
      <c r="S170" s="15"/>
    </row>
    <row r="171" spans="1:19" ht="15.75">
      <c r="A171" s="1"/>
      <c r="B171" s="1"/>
      <c r="C171" s="4"/>
      <c r="D171" s="4"/>
      <c r="E171" s="4"/>
      <c r="F171" s="4"/>
      <c r="G171" s="4"/>
      <c r="H171" s="4"/>
      <c r="I171" s="4"/>
      <c r="J171" s="4"/>
      <c r="K171" s="20">
        <f t="shared" si="12"/>
        <v>0</v>
      </c>
      <c r="L171" s="24"/>
      <c r="M171" s="24"/>
      <c r="N171" s="23"/>
      <c r="O171" s="23"/>
      <c r="P171" s="23"/>
      <c r="Q171" s="23"/>
      <c r="R171" s="23"/>
      <c r="S171" s="15"/>
    </row>
    <row r="172" spans="1:19" ht="15.75">
      <c r="A172" s="18" t="s">
        <v>77</v>
      </c>
      <c r="B172" s="6"/>
      <c r="C172" s="19">
        <f>C173+C176</f>
        <v>35.3</v>
      </c>
      <c r="D172" s="19">
        <f>D173+D176</f>
        <v>38</v>
      </c>
      <c r="E172" s="19">
        <f>E173+E176</f>
        <v>38</v>
      </c>
      <c r="F172" s="19">
        <f>F173+F176</f>
        <v>25.2</v>
      </c>
      <c r="G172" s="19">
        <v>38</v>
      </c>
      <c r="H172" s="19">
        <f>H173+H176</f>
        <v>40.2</v>
      </c>
      <c r="I172" s="19">
        <f>I173+I176</f>
        <v>42</v>
      </c>
      <c r="J172" s="19">
        <f>J173+J176</f>
        <v>42</v>
      </c>
      <c r="K172" s="20">
        <f t="shared" si="12"/>
        <v>2.200000000000003</v>
      </c>
      <c r="N172" s="15"/>
      <c r="O172" s="15"/>
      <c r="P172" s="15"/>
      <c r="Q172" s="15"/>
      <c r="R172" s="15"/>
      <c r="S172" s="15"/>
    </row>
    <row r="173" spans="1:19" ht="15.75">
      <c r="A173" s="2" t="s">
        <v>32</v>
      </c>
      <c r="B173" s="1" t="s">
        <v>33</v>
      </c>
      <c r="C173" s="9">
        <f>C175</f>
        <v>35.3</v>
      </c>
      <c r="D173" s="9">
        <f>D175</f>
        <v>38</v>
      </c>
      <c r="E173" s="9">
        <f>E175</f>
        <v>38</v>
      </c>
      <c r="F173" s="9">
        <f>F175</f>
        <v>25.2</v>
      </c>
      <c r="G173" s="9">
        <v>38</v>
      </c>
      <c r="H173" s="9">
        <f>H175</f>
        <v>40.2</v>
      </c>
      <c r="I173" s="9">
        <f>I175</f>
        <v>42</v>
      </c>
      <c r="J173" s="9">
        <f>J175</f>
        <v>42</v>
      </c>
      <c r="K173" s="20">
        <f t="shared" si="12"/>
        <v>2.200000000000003</v>
      </c>
      <c r="N173" s="15"/>
      <c r="O173" s="15"/>
      <c r="P173" s="15"/>
      <c r="Q173" s="15"/>
      <c r="R173" s="15"/>
      <c r="S173" s="15"/>
    </row>
    <row r="174" spans="1:19" ht="31.5">
      <c r="A174" s="2" t="s">
        <v>34</v>
      </c>
      <c r="B174" s="1" t="s">
        <v>35</v>
      </c>
      <c r="C174" s="9"/>
      <c r="D174" s="4"/>
      <c r="E174" s="9"/>
      <c r="F174" s="9"/>
      <c r="G174" s="1"/>
      <c r="H174" s="9"/>
      <c r="I174" s="9"/>
      <c r="J174" s="9"/>
      <c r="K174" s="20">
        <f t="shared" si="12"/>
        <v>0</v>
      </c>
      <c r="N174" s="15"/>
      <c r="O174" s="15"/>
      <c r="P174" s="15"/>
      <c r="Q174" s="15"/>
      <c r="R174" s="15"/>
      <c r="S174" s="15"/>
    </row>
    <row r="175" spans="1:19" ht="47.25">
      <c r="A175" s="2" t="s">
        <v>36</v>
      </c>
      <c r="B175" s="1" t="s">
        <v>37</v>
      </c>
      <c r="C175" s="9">
        <v>35.3</v>
      </c>
      <c r="D175" s="9">
        <v>38</v>
      </c>
      <c r="E175" s="9">
        <v>38</v>
      </c>
      <c r="F175" s="9">
        <v>25.2</v>
      </c>
      <c r="G175" s="9">
        <v>38</v>
      </c>
      <c r="H175" s="9">
        <v>40.2</v>
      </c>
      <c r="I175" s="9">
        <v>42</v>
      </c>
      <c r="J175" s="9">
        <v>42</v>
      </c>
      <c r="K175" s="20">
        <f t="shared" si="12"/>
        <v>2.200000000000003</v>
      </c>
      <c r="N175" s="15"/>
      <c r="O175" s="15"/>
      <c r="P175" s="15"/>
      <c r="Q175" s="15"/>
      <c r="R175" s="15"/>
      <c r="S175" s="15"/>
    </row>
    <row r="176" spans="1:19" ht="15.75">
      <c r="A176" s="2" t="s">
        <v>78</v>
      </c>
      <c r="B176" s="1">
        <v>290</v>
      </c>
      <c r="C176" s="9"/>
      <c r="D176" s="9"/>
      <c r="E176" s="9"/>
      <c r="F176" s="9"/>
      <c r="G176" s="9"/>
      <c r="H176" s="9"/>
      <c r="I176" s="9"/>
      <c r="J176" s="9"/>
      <c r="K176" s="20">
        <f t="shared" si="12"/>
        <v>0</v>
      </c>
      <c r="N176" s="15"/>
      <c r="O176" s="15"/>
      <c r="P176" s="15"/>
      <c r="Q176" s="15"/>
      <c r="R176" s="15"/>
      <c r="S176" s="15"/>
    </row>
    <row r="177" spans="1:19" ht="15.75">
      <c r="A177" s="18" t="s">
        <v>79</v>
      </c>
      <c r="B177" s="6"/>
      <c r="C177" s="19">
        <f>C178+C179</f>
        <v>2.1</v>
      </c>
      <c r="D177" s="19">
        <f>D179</f>
        <v>2</v>
      </c>
      <c r="E177" s="19">
        <f>E179</f>
        <v>2</v>
      </c>
      <c r="F177" s="19"/>
      <c r="G177" s="19">
        <v>2</v>
      </c>
      <c r="H177" s="19">
        <f>H179</f>
        <v>2</v>
      </c>
      <c r="I177" s="19">
        <f>I179</f>
        <v>2</v>
      </c>
      <c r="J177" s="19">
        <f>J179</f>
        <v>2</v>
      </c>
      <c r="K177" s="20">
        <f t="shared" si="12"/>
        <v>0</v>
      </c>
      <c r="N177" s="15"/>
      <c r="O177" s="15"/>
      <c r="P177" s="15"/>
      <c r="Q177" s="15"/>
      <c r="R177" s="15"/>
      <c r="S177" s="15"/>
    </row>
    <row r="178" spans="1:19" ht="15.75">
      <c r="A178" s="26" t="s">
        <v>90</v>
      </c>
      <c r="B178" s="6">
        <v>290</v>
      </c>
      <c r="C178" s="27">
        <v>0</v>
      </c>
      <c r="D178" s="19"/>
      <c r="E178" s="19"/>
      <c r="F178" s="19"/>
      <c r="G178" s="19"/>
      <c r="H178" s="19"/>
      <c r="I178" s="19"/>
      <c r="J178" s="19"/>
      <c r="K178" s="20">
        <f t="shared" si="12"/>
        <v>0</v>
      </c>
      <c r="N178" s="15"/>
      <c r="O178" s="15"/>
      <c r="P178" s="15"/>
      <c r="Q178" s="15"/>
      <c r="R178" s="15"/>
      <c r="S178" s="15"/>
    </row>
    <row r="179" spans="1:19" ht="31.5">
      <c r="A179" s="2" t="s">
        <v>42</v>
      </c>
      <c r="B179" s="1" t="s">
        <v>43</v>
      </c>
      <c r="C179" s="9">
        <f>C181</f>
        <v>2.1</v>
      </c>
      <c r="D179" s="9">
        <v>2</v>
      </c>
      <c r="E179" s="9">
        <f>E181</f>
        <v>2</v>
      </c>
      <c r="F179" s="9"/>
      <c r="G179" s="9">
        <v>2</v>
      </c>
      <c r="H179" s="9">
        <v>2</v>
      </c>
      <c r="I179" s="9">
        <f>I181</f>
        <v>2</v>
      </c>
      <c r="J179" s="9">
        <f>J181</f>
        <v>2</v>
      </c>
      <c r="K179" s="20">
        <f t="shared" si="12"/>
        <v>0</v>
      </c>
      <c r="N179" s="15"/>
      <c r="O179" s="15"/>
      <c r="P179" s="15"/>
      <c r="Q179" s="15"/>
      <c r="R179" s="15"/>
      <c r="S179" s="15"/>
    </row>
    <row r="180" spans="1:19" ht="31.5">
      <c r="A180" s="1" t="s">
        <v>10</v>
      </c>
      <c r="B180" s="1" t="s">
        <v>44</v>
      </c>
      <c r="C180" s="9"/>
      <c r="D180" s="4"/>
      <c r="E180" s="9"/>
      <c r="F180" s="9"/>
      <c r="G180" s="1"/>
      <c r="H180" s="9"/>
      <c r="I180" s="9"/>
      <c r="J180" s="9"/>
      <c r="K180" s="20">
        <f t="shared" si="12"/>
        <v>0</v>
      </c>
      <c r="N180" s="15"/>
      <c r="O180" s="15"/>
      <c r="P180" s="15"/>
      <c r="Q180" s="15"/>
      <c r="R180" s="15"/>
      <c r="S180" s="15"/>
    </row>
    <row r="181" spans="1:19" ht="15.75">
      <c r="A181" s="2" t="s">
        <v>80</v>
      </c>
      <c r="B181" s="1"/>
      <c r="C181" s="9">
        <v>2.1</v>
      </c>
      <c r="D181" s="9">
        <v>2</v>
      </c>
      <c r="E181" s="9">
        <v>2</v>
      </c>
      <c r="F181" s="9"/>
      <c r="G181" s="9">
        <v>2</v>
      </c>
      <c r="H181" s="9">
        <v>2</v>
      </c>
      <c r="I181" s="9">
        <v>2</v>
      </c>
      <c r="J181" s="9">
        <v>2</v>
      </c>
      <c r="K181" s="20">
        <f t="shared" si="12"/>
        <v>0</v>
      </c>
      <c r="N181" s="15"/>
      <c r="O181" s="15"/>
      <c r="P181" s="15"/>
      <c r="Q181" s="15"/>
      <c r="R181" s="15"/>
      <c r="S181" s="15"/>
    </row>
    <row r="182" spans="1:19" ht="15.75">
      <c r="A182" s="18" t="s">
        <v>81</v>
      </c>
      <c r="B182" s="6"/>
      <c r="C182" s="19">
        <f>C183</f>
        <v>14</v>
      </c>
      <c r="D182" s="19">
        <f>D183</f>
        <v>12</v>
      </c>
      <c r="E182" s="19">
        <f>E183</f>
        <v>12</v>
      </c>
      <c r="F182" s="19">
        <f>F183</f>
        <v>6</v>
      </c>
      <c r="G182" s="19">
        <v>14</v>
      </c>
      <c r="H182" s="19">
        <f>H183</f>
        <v>12.5</v>
      </c>
      <c r="I182" s="19">
        <f>I183</f>
        <v>12.5</v>
      </c>
      <c r="J182" s="19">
        <f>J183</f>
        <v>12.5</v>
      </c>
      <c r="K182" s="20">
        <f t="shared" si="12"/>
        <v>-1.5</v>
      </c>
      <c r="N182" s="15"/>
      <c r="O182" s="15"/>
      <c r="P182" s="15"/>
      <c r="Q182" s="15"/>
      <c r="R182" s="15"/>
      <c r="S182" s="15"/>
    </row>
    <row r="183" spans="1:19" ht="31.5">
      <c r="A183" s="2" t="s">
        <v>42</v>
      </c>
      <c r="B183" s="1" t="s">
        <v>43</v>
      </c>
      <c r="C183" s="9">
        <v>14</v>
      </c>
      <c r="D183" s="9">
        <f>D185</f>
        <v>12</v>
      </c>
      <c r="E183" s="9">
        <f>E185</f>
        <v>12</v>
      </c>
      <c r="F183" s="9">
        <f>F185</f>
        <v>6</v>
      </c>
      <c r="G183" s="9">
        <v>14</v>
      </c>
      <c r="H183" s="9">
        <f>H185</f>
        <v>12.5</v>
      </c>
      <c r="I183" s="9">
        <f>I185</f>
        <v>12.5</v>
      </c>
      <c r="J183" s="9">
        <f>J185</f>
        <v>12.5</v>
      </c>
      <c r="K183" s="20">
        <f t="shared" si="12"/>
        <v>-1.5</v>
      </c>
      <c r="N183" s="15"/>
      <c r="O183" s="15"/>
      <c r="P183" s="15"/>
      <c r="Q183" s="15"/>
      <c r="R183" s="15"/>
      <c r="S183" s="15"/>
    </row>
    <row r="184" spans="1:19" ht="31.5">
      <c r="A184" s="1" t="s">
        <v>10</v>
      </c>
      <c r="B184" s="1" t="s">
        <v>44</v>
      </c>
      <c r="C184" s="9"/>
      <c r="D184" s="4"/>
      <c r="E184" s="9"/>
      <c r="F184" s="9">
        <v>6</v>
      </c>
      <c r="G184" s="1"/>
      <c r="H184" s="9"/>
      <c r="I184" s="9"/>
      <c r="J184" s="9"/>
      <c r="K184" s="20">
        <f t="shared" si="12"/>
        <v>0</v>
      </c>
      <c r="N184" s="15"/>
      <c r="O184" s="15"/>
      <c r="P184" s="15"/>
      <c r="Q184" s="15"/>
      <c r="R184" s="15"/>
      <c r="S184" s="15"/>
    </row>
    <row r="185" spans="1:19" ht="15.75">
      <c r="A185" s="2" t="s">
        <v>82</v>
      </c>
      <c r="B185" s="1"/>
      <c r="C185" s="9">
        <v>14</v>
      </c>
      <c r="D185" s="4">
        <v>12</v>
      </c>
      <c r="E185" s="9">
        <v>12</v>
      </c>
      <c r="F185" s="9">
        <v>6</v>
      </c>
      <c r="G185" s="1">
        <v>14</v>
      </c>
      <c r="H185" s="9">
        <v>12.5</v>
      </c>
      <c r="I185" s="9">
        <v>12.5</v>
      </c>
      <c r="J185" s="9">
        <v>12.5</v>
      </c>
      <c r="K185" s="20">
        <f t="shared" si="12"/>
        <v>-1.5</v>
      </c>
      <c r="N185" s="15"/>
      <c r="O185" s="15"/>
      <c r="P185" s="15"/>
      <c r="Q185" s="15"/>
      <c r="R185" s="15"/>
      <c r="S185" s="15"/>
    </row>
    <row r="186" spans="1:19" ht="15.75">
      <c r="A186" s="11" t="s">
        <v>46</v>
      </c>
      <c r="B186" s="6"/>
      <c r="C186" s="19">
        <f>C6+C13+C56+C60+C73+C87+C101+C106+C120+C138+C140+C172+C177+C182</f>
        <v>5352.6</v>
      </c>
      <c r="D186" s="19">
        <f>D6+D13+D56+D60+D73+D87+D101+D106+D120+D138+D140+D172+D177+D182</f>
        <v>5877.1</v>
      </c>
      <c r="E186" s="19">
        <f>E6+E13+E56+E60+E73+E87+E101+E106+E120+E138+E140+E172+E177+E182+E54</f>
        <v>6396.300000000001</v>
      </c>
      <c r="F186" s="19">
        <f>F6+F13+F56+F60+F73+F87+F101+F106+F120+F138+F140+F172+F177+F182+F54</f>
        <v>4184.500000000001</v>
      </c>
      <c r="G186" s="19">
        <f>G6+G13+G56+G60+G73+G87+G101+G106+G120+G138+G140+G172+G177+G182</f>
        <v>6571.7</v>
      </c>
      <c r="H186" s="19">
        <f>H6+H13+H56+H60+H73+H87+H101+H106+H120+H138+H140+H172+H177+H182</f>
        <v>6798.900000000001</v>
      </c>
      <c r="I186" s="19">
        <f>I6+I13+I56+I60+I73+I87+I101+I106+I120+I138+I140+I172+I177+I182</f>
        <v>6767</v>
      </c>
      <c r="J186" s="19">
        <f>J6+J13+J56+J60+J73+J87+J101+J106+J120+J138+J140+J172+J177+J182</f>
        <v>6790.299999999999</v>
      </c>
      <c r="K186" s="20">
        <f t="shared" si="12"/>
        <v>227.20000000000073</v>
      </c>
      <c r="N186" s="15"/>
      <c r="O186" s="15"/>
      <c r="P186" s="15"/>
      <c r="Q186" s="15"/>
      <c r="R186" s="15"/>
      <c r="S186" s="15"/>
    </row>
    <row r="187" spans="1:19" ht="15" customHeight="1">
      <c r="A187" s="12"/>
      <c r="B187" s="8"/>
      <c r="C187" s="20"/>
      <c r="D187" s="20"/>
      <c r="E187" s="20"/>
      <c r="F187" s="20"/>
      <c r="G187" s="20"/>
      <c r="H187" s="20"/>
      <c r="I187" s="20"/>
      <c r="J187" s="20"/>
      <c r="K187" s="20">
        <f t="shared" si="12"/>
        <v>0</v>
      </c>
      <c r="N187" s="15"/>
      <c r="O187" s="15"/>
      <c r="P187" s="15"/>
      <c r="Q187" s="15"/>
      <c r="R187" s="15"/>
      <c r="S187" s="15"/>
    </row>
    <row r="188" spans="1:11" s="31" customFormat="1" ht="31.5">
      <c r="A188" s="44" t="s">
        <v>136</v>
      </c>
      <c r="B188" s="45"/>
      <c r="C188" s="30">
        <f>C189+C199+C204+C209</f>
        <v>0</v>
      </c>
      <c r="D188" s="30">
        <f aca="true" t="shared" si="17" ref="D188:J188">D189+D199+D204+D209</f>
        <v>0</v>
      </c>
      <c r="E188" s="30">
        <f t="shared" si="17"/>
        <v>0</v>
      </c>
      <c r="F188" s="30">
        <f t="shared" si="17"/>
        <v>0</v>
      </c>
      <c r="G188" s="30">
        <f t="shared" si="17"/>
        <v>0</v>
      </c>
      <c r="H188" s="30">
        <f t="shared" si="17"/>
        <v>216.4</v>
      </c>
      <c r="I188" s="30">
        <f t="shared" si="17"/>
        <v>228.8</v>
      </c>
      <c r="J188" s="30">
        <f t="shared" si="17"/>
        <v>228.8</v>
      </c>
      <c r="K188" s="20">
        <f t="shared" si="12"/>
        <v>216.4</v>
      </c>
    </row>
    <row r="189" spans="1:11" s="31" customFormat="1" ht="31.5">
      <c r="A189" s="32" t="s">
        <v>141</v>
      </c>
      <c r="B189" s="33"/>
      <c r="C189" s="34">
        <f aca="true" t="shared" si="18" ref="C189:J189">C191+C192+C193</f>
        <v>0</v>
      </c>
      <c r="D189" s="34">
        <f t="shared" si="18"/>
        <v>0</v>
      </c>
      <c r="E189" s="34">
        <f t="shared" si="18"/>
        <v>0</v>
      </c>
      <c r="F189" s="34">
        <f t="shared" si="18"/>
        <v>0</v>
      </c>
      <c r="G189" s="34">
        <f t="shared" si="18"/>
        <v>0</v>
      </c>
      <c r="H189" s="34">
        <f t="shared" si="18"/>
        <v>0</v>
      </c>
      <c r="I189" s="34">
        <f t="shared" si="18"/>
        <v>0</v>
      </c>
      <c r="J189" s="34">
        <f t="shared" si="18"/>
        <v>0</v>
      </c>
      <c r="K189" s="20">
        <f t="shared" si="12"/>
        <v>0</v>
      </c>
    </row>
    <row r="190" spans="1:11" s="31" customFormat="1" ht="15.75">
      <c r="A190" s="35" t="s">
        <v>137</v>
      </c>
      <c r="B190" s="33"/>
      <c r="C190" s="34"/>
      <c r="D190" s="34"/>
      <c r="E190" s="34"/>
      <c r="F190" s="34"/>
      <c r="G190" s="34"/>
      <c r="H190" s="34"/>
      <c r="I190" s="36"/>
      <c r="J190" s="36"/>
      <c r="K190" s="20">
        <f t="shared" si="12"/>
        <v>0</v>
      </c>
    </row>
    <row r="191" spans="1:11" s="31" customFormat="1" ht="31.5">
      <c r="A191" s="37" t="s">
        <v>138</v>
      </c>
      <c r="B191" s="33"/>
      <c r="C191" s="34"/>
      <c r="D191" s="34"/>
      <c r="E191" s="34"/>
      <c r="F191" s="34"/>
      <c r="G191" s="34"/>
      <c r="H191" s="34"/>
      <c r="I191" s="36"/>
      <c r="J191" s="36"/>
      <c r="K191" s="20">
        <f t="shared" si="12"/>
        <v>0</v>
      </c>
    </row>
    <row r="192" spans="1:11" s="31" customFormat="1" ht="15.75">
      <c r="A192" s="37" t="s">
        <v>139</v>
      </c>
      <c r="B192" s="33"/>
      <c r="C192" s="34"/>
      <c r="D192" s="34"/>
      <c r="E192" s="34"/>
      <c r="F192" s="34"/>
      <c r="G192" s="34"/>
      <c r="H192" s="34"/>
      <c r="I192" s="36"/>
      <c r="J192" s="36"/>
      <c r="K192" s="20">
        <f t="shared" si="12"/>
        <v>0</v>
      </c>
    </row>
    <row r="193" spans="1:11" s="31" customFormat="1" ht="15.75">
      <c r="A193" s="37" t="s">
        <v>140</v>
      </c>
      <c r="B193" s="33"/>
      <c r="C193" s="34"/>
      <c r="D193" s="34"/>
      <c r="E193" s="34"/>
      <c r="F193" s="34"/>
      <c r="G193" s="34"/>
      <c r="H193" s="34"/>
      <c r="I193" s="36"/>
      <c r="J193" s="36"/>
      <c r="K193" s="20">
        <f t="shared" si="12"/>
        <v>0</v>
      </c>
    </row>
    <row r="194" spans="1:11" s="31" customFormat="1" ht="15.75">
      <c r="A194" s="32" t="s">
        <v>161</v>
      </c>
      <c r="B194" s="33"/>
      <c r="C194" s="34">
        <f>C196+C197+C198</f>
        <v>0</v>
      </c>
      <c r="D194" s="34">
        <f aca="true" t="shared" si="19" ref="D194:J194">D196+D197+D198</f>
        <v>0</v>
      </c>
      <c r="E194" s="34">
        <f t="shared" si="19"/>
        <v>0</v>
      </c>
      <c r="F194" s="34">
        <f t="shared" si="19"/>
        <v>0</v>
      </c>
      <c r="G194" s="34">
        <f t="shared" si="19"/>
        <v>0</v>
      </c>
      <c r="H194" s="34">
        <f t="shared" si="19"/>
        <v>0</v>
      </c>
      <c r="I194" s="34">
        <f t="shared" si="19"/>
        <v>0</v>
      </c>
      <c r="J194" s="34">
        <f t="shared" si="19"/>
        <v>0</v>
      </c>
      <c r="K194" s="20">
        <f t="shared" si="12"/>
        <v>0</v>
      </c>
    </row>
    <row r="195" spans="1:11" s="31" customFormat="1" ht="15.75">
      <c r="A195" s="35" t="s">
        <v>137</v>
      </c>
      <c r="B195" s="33"/>
      <c r="C195" s="34"/>
      <c r="D195" s="34"/>
      <c r="E195" s="34"/>
      <c r="F195" s="34"/>
      <c r="G195" s="34"/>
      <c r="H195" s="34"/>
      <c r="I195" s="36"/>
      <c r="J195" s="36"/>
      <c r="K195" s="20">
        <f t="shared" si="12"/>
        <v>0</v>
      </c>
    </row>
    <row r="196" spans="1:11" s="31" customFormat="1" ht="31.5">
      <c r="A196" s="37" t="s">
        <v>138</v>
      </c>
      <c r="B196" s="33"/>
      <c r="C196" s="34"/>
      <c r="D196" s="34"/>
      <c r="E196" s="34"/>
      <c r="F196" s="34"/>
      <c r="G196" s="34"/>
      <c r="H196" s="34"/>
      <c r="I196" s="36"/>
      <c r="J196" s="36"/>
      <c r="K196" s="20">
        <f t="shared" si="12"/>
        <v>0</v>
      </c>
    </row>
    <row r="197" spans="1:11" s="31" customFormat="1" ht="15.75">
      <c r="A197" s="37" t="s">
        <v>139</v>
      </c>
      <c r="B197" s="33"/>
      <c r="C197" s="34"/>
      <c r="D197" s="34"/>
      <c r="E197" s="34"/>
      <c r="F197" s="34"/>
      <c r="G197" s="34"/>
      <c r="H197" s="34"/>
      <c r="I197" s="36"/>
      <c r="J197" s="36"/>
      <c r="K197" s="20">
        <f t="shared" si="12"/>
        <v>0</v>
      </c>
    </row>
    <row r="198" spans="1:11" s="31" customFormat="1" ht="15.75">
      <c r="A198" s="37" t="s">
        <v>140</v>
      </c>
      <c r="B198" s="33"/>
      <c r="C198" s="34"/>
      <c r="D198" s="34"/>
      <c r="E198" s="34"/>
      <c r="F198" s="34"/>
      <c r="G198" s="34"/>
      <c r="H198" s="34"/>
      <c r="I198" s="36"/>
      <c r="J198" s="36"/>
      <c r="K198" s="20">
        <f t="shared" si="12"/>
        <v>0</v>
      </c>
    </row>
    <row r="199" spans="1:11" s="31" customFormat="1" ht="31.5">
      <c r="A199" s="32" t="s">
        <v>142</v>
      </c>
      <c r="B199" s="33"/>
      <c r="C199" s="34">
        <f aca="true" t="shared" si="20" ref="C199:J199">C201+C202+C203</f>
        <v>0</v>
      </c>
      <c r="D199" s="34">
        <f t="shared" si="20"/>
        <v>0</v>
      </c>
      <c r="E199" s="34">
        <f t="shared" si="20"/>
        <v>0</v>
      </c>
      <c r="F199" s="34">
        <f t="shared" si="20"/>
        <v>0</v>
      </c>
      <c r="G199" s="34">
        <f t="shared" si="20"/>
        <v>0</v>
      </c>
      <c r="H199" s="34">
        <f t="shared" si="20"/>
        <v>0</v>
      </c>
      <c r="I199" s="34">
        <f t="shared" si="20"/>
        <v>0</v>
      </c>
      <c r="J199" s="34">
        <f t="shared" si="20"/>
        <v>0</v>
      </c>
      <c r="K199" s="20">
        <f aca="true" t="shared" si="21" ref="K199:K225">H199-G199</f>
        <v>0</v>
      </c>
    </row>
    <row r="200" spans="1:11" s="31" customFormat="1" ht="15.75">
      <c r="A200" s="35" t="s">
        <v>137</v>
      </c>
      <c r="B200" s="33"/>
      <c r="C200" s="34"/>
      <c r="D200" s="34"/>
      <c r="E200" s="34"/>
      <c r="F200" s="34"/>
      <c r="G200" s="34"/>
      <c r="H200" s="34"/>
      <c r="I200" s="36"/>
      <c r="J200" s="36"/>
      <c r="K200" s="20">
        <f t="shared" si="21"/>
        <v>0</v>
      </c>
    </row>
    <row r="201" spans="1:11" s="31" customFormat="1" ht="31.5">
      <c r="A201" s="37" t="s">
        <v>138</v>
      </c>
      <c r="B201" s="33"/>
      <c r="C201" s="34"/>
      <c r="D201" s="34"/>
      <c r="E201" s="34"/>
      <c r="F201" s="34"/>
      <c r="G201" s="34"/>
      <c r="H201" s="34"/>
      <c r="I201" s="36"/>
      <c r="J201" s="36"/>
      <c r="K201" s="20">
        <f t="shared" si="21"/>
        <v>0</v>
      </c>
    </row>
    <row r="202" spans="1:11" s="31" customFormat="1" ht="15.75">
      <c r="A202" s="37" t="s">
        <v>139</v>
      </c>
      <c r="B202" s="33"/>
      <c r="C202" s="34"/>
      <c r="D202" s="34"/>
      <c r="E202" s="34"/>
      <c r="F202" s="34"/>
      <c r="G202" s="34"/>
      <c r="H202" s="34"/>
      <c r="I202" s="36"/>
      <c r="J202" s="36"/>
      <c r="K202" s="20">
        <f t="shared" si="21"/>
        <v>0</v>
      </c>
    </row>
    <row r="203" spans="1:11" s="31" customFormat="1" ht="15.75">
      <c r="A203" s="37" t="s">
        <v>140</v>
      </c>
      <c r="B203" s="33"/>
      <c r="C203" s="34"/>
      <c r="D203" s="34"/>
      <c r="E203" s="34"/>
      <c r="F203" s="34"/>
      <c r="G203" s="34"/>
      <c r="H203" s="34"/>
      <c r="I203" s="36"/>
      <c r="J203" s="36"/>
      <c r="K203" s="20">
        <f t="shared" si="21"/>
        <v>0</v>
      </c>
    </row>
    <row r="204" spans="1:11" s="31" customFormat="1" ht="15.75">
      <c r="A204" s="32" t="s">
        <v>143</v>
      </c>
      <c r="B204" s="33"/>
      <c r="C204" s="34">
        <f aca="true" t="shared" si="22" ref="C204:J204">C206+C207+C208</f>
        <v>0</v>
      </c>
      <c r="D204" s="34">
        <f t="shared" si="22"/>
        <v>0</v>
      </c>
      <c r="E204" s="34">
        <f t="shared" si="22"/>
        <v>0</v>
      </c>
      <c r="F204" s="34">
        <f t="shared" si="22"/>
        <v>0</v>
      </c>
      <c r="G204" s="34">
        <f t="shared" si="22"/>
        <v>0</v>
      </c>
      <c r="H204" s="34">
        <f t="shared" si="22"/>
        <v>0</v>
      </c>
      <c r="I204" s="34">
        <f t="shared" si="22"/>
        <v>0</v>
      </c>
      <c r="J204" s="34">
        <f t="shared" si="22"/>
        <v>0</v>
      </c>
      <c r="K204" s="20">
        <f t="shared" si="21"/>
        <v>0</v>
      </c>
    </row>
    <row r="205" spans="1:11" s="31" customFormat="1" ht="15.75">
      <c r="A205" s="35" t="s">
        <v>137</v>
      </c>
      <c r="B205" s="33"/>
      <c r="C205" s="36"/>
      <c r="D205" s="36"/>
      <c r="E205" s="36"/>
      <c r="F205" s="36"/>
      <c r="G205" s="36"/>
      <c r="H205" s="36"/>
      <c r="I205" s="36"/>
      <c r="J205" s="36"/>
      <c r="K205" s="20">
        <f t="shared" si="21"/>
        <v>0</v>
      </c>
    </row>
    <row r="206" spans="1:11" s="31" customFormat="1" ht="31.5">
      <c r="A206" s="37" t="s">
        <v>138</v>
      </c>
      <c r="B206" s="33"/>
      <c r="C206" s="34"/>
      <c r="D206" s="34"/>
      <c r="E206" s="34"/>
      <c r="F206" s="34"/>
      <c r="G206" s="34"/>
      <c r="H206" s="34"/>
      <c r="I206" s="36"/>
      <c r="J206" s="36"/>
      <c r="K206" s="20">
        <f t="shared" si="21"/>
        <v>0</v>
      </c>
    </row>
    <row r="207" spans="1:11" s="31" customFormat="1" ht="15.75">
      <c r="A207" s="37" t="s">
        <v>139</v>
      </c>
      <c r="B207" s="33"/>
      <c r="C207" s="34"/>
      <c r="D207" s="34"/>
      <c r="E207" s="34"/>
      <c r="F207" s="34"/>
      <c r="G207" s="34"/>
      <c r="H207" s="34"/>
      <c r="I207" s="36"/>
      <c r="J207" s="36"/>
      <c r="K207" s="20">
        <f t="shared" si="21"/>
        <v>0</v>
      </c>
    </row>
    <row r="208" spans="1:11" s="31" customFormat="1" ht="15.75">
      <c r="A208" s="37" t="s">
        <v>140</v>
      </c>
      <c r="B208" s="33"/>
      <c r="C208" s="34"/>
      <c r="D208" s="34"/>
      <c r="E208" s="34"/>
      <c r="F208" s="34"/>
      <c r="G208" s="34"/>
      <c r="H208" s="34"/>
      <c r="I208" s="36"/>
      <c r="J208" s="36"/>
      <c r="K208" s="20">
        <f t="shared" si="21"/>
        <v>0</v>
      </c>
    </row>
    <row r="209" spans="1:11" s="31" customFormat="1" ht="15.75">
      <c r="A209" s="32" t="s">
        <v>144</v>
      </c>
      <c r="B209" s="33"/>
      <c r="C209" s="34">
        <f aca="true" t="shared" si="23" ref="C209:J209">C211+C212+C213</f>
        <v>0</v>
      </c>
      <c r="D209" s="34">
        <f t="shared" si="23"/>
        <v>0</v>
      </c>
      <c r="E209" s="34">
        <f t="shared" si="23"/>
        <v>0</v>
      </c>
      <c r="F209" s="34">
        <f t="shared" si="23"/>
        <v>0</v>
      </c>
      <c r="G209" s="34">
        <f t="shared" si="23"/>
        <v>0</v>
      </c>
      <c r="H209" s="34">
        <f t="shared" si="23"/>
        <v>216.4</v>
      </c>
      <c r="I209" s="34">
        <f t="shared" si="23"/>
        <v>228.8</v>
      </c>
      <c r="J209" s="34">
        <f t="shared" si="23"/>
        <v>228.8</v>
      </c>
      <c r="K209" s="20">
        <f t="shared" si="21"/>
        <v>216.4</v>
      </c>
    </row>
    <row r="210" spans="1:11" s="31" customFormat="1" ht="15.75">
      <c r="A210" s="35" t="s">
        <v>137</v>
      </c>
      <c r="B210" s="33"/>
      <c r="C210" s="36"/>
      <c r="D210" s="36"/>
      <c r="E210" s="36"/>
      <c r="F210" s="36"/>
      <c r="G210" s="36"/>
      <c r="H210" s="36"/>
      <c r="I210" s="36"/>
      <c r="J210" s="36"/>
      <c r="K210" s="20">
        <f t="shared" si="21"/>
        <v>0</v>
      </c>
    </row>
    <row r="211" spans="1:11" s="31" customFormat="1" ht="31.5">
      <c r="A211" s="37" t="s">
        <v>138</v>
      </c>
      <c r="B211" s="33"/>
      <c r="C211" s="34"/>
      <c r="D211" s="34"/>
      <c r="E211" s="34"/>
      <c r="F211" s="34"/>
      <c r="G211" s="34"/>
      <c r="H211" s="34"/>
      <c r="I211" s="36"/>
      <c r="J211" s="36"/>
      <c r="K211" s="20">
        <f t="shared" si="21"/>
        <v>0</v>
      </c>
    </row>
    <row r="212" spans="1:11" s="31" customFormat="1" ht="15.75">
      <c r="A212" s="37" t="s">
        <v>139</v>
      </c>
      <c r="B212" s="33"/>
      <c r="C212" s="34"/>
      <c r="D212" s="34"/>
      <c r="E212" s="34"/>
      <c r="F212" s="34"/>
      <c r="G212" s="34"/>
      <c r="H212" s="34">
        <v>216.4</v>
      </c>
      <c r="I212" s="36">
        <v>228.8</v>
      </c>
      <c r="J212" s="36">
        <v>228.8</v>
      </c>
      <c r="K212" s="20">
        <f t="shared" si="21"/>
        <v>216.4</v>
      </c>
    </row>
    <row r="213" spans="1:11" s="31" customFormat="1" ht="15.75">
      <c r="A213" s="37" t="s">
        <v>140</v>
      </c>
      <c r="B213" s="33"/>
      <c r="C213" s="34"/>
      <c r="D213" s="34"/>
      <c r="E213" s="34"/>
      <c r="F213" s="34"/>
      <c r="G213" s="34"/>
      <c r="H213" s="34"/>
      <c r="I213" s="36"/>
      <c r="J213" s="36"/>
      <c r="K213" s="20">
        <f t="shared" si="21"/>
        <v>0</v>
      </c>
    </row>
    <row r="214" spans="1:11" s="31" customFormat="1" ht="15.75">
      <c r="A214" s="38"/>
      <c r="B214" s="39"/>
      <c r="C214" s="40"/>
      <c r="D214" s="40"/>
      <c r="E214" s="40"/>
      <c r="F214" s="40"/>
      <c r="G214" s="40"/>
      <c r="H214" s="40"/>
      <c r="I214" s="41"/>
      <c r="J214" s="41"/>
      <c r="K214" s="20">
        <f t="shared" si="21"/>
        <v>0</v>
      </c>
    </row>
    <row r="215" spans="1:11" s="31" customFormat="1" ht="15.75">
      <c r="A215" s="38"/>
      <c r="B215" s="42"/>
      <c r="C215" s="43"/>
      <c r="D215" s="43"/>
      <c r="E215" s="43"/>
      <c r="F215" s="43"/>
      <c r="G215" s="43"/>
      <c r="H215" s="41"/>
      <c r="I215" s="41"/>
      <c r="J215" s="41"/>
      <c r="K215" s="20">
        <f t="shared" si="21"/>
        <v>0</v>
      </c>
    </row>
    <row r="216" spans="1:11" s="31" customFormat="1" ht="15.75" customHeight="1">
      <c r="A216" s="44" t="s">
        <v>145</v>
      </c>
      <c r="B216" s="45"/>
      <c r="C216" s="46">
        <f aca="true" t="shared" si="24" ref="C216:J216">C217+C218</f>
        <v>0</v>
      </c>
      <c r="D216" s="46">
        <f t="shared" si="24"/>
        <v>0</v>
      </c>
      <c r="E216" s="46">
        <f t="shared" si="24"/>
        <v>0</v>
      </c>
      <c r="F216" s="46">
        <f t="shared" si="24"/>
        <v>0</v>
      </c>
      <c r="G216" s="46">
        <f t="shared" si="24"/>
        <v>0</v>
      </c>
      <c r="H216" s="46">
        <f t="shared" si="24"/>
        <v>0</v>
      </c>
      <c r="I216" s="46">
        <f t="shared" si="24"/>
        <v>0</v>
      </c>
      <c r="J216" s="46">
        <f t="shared" si="24"/>
        <v>0</v>
      </c>
      <c r="K216" s="20">
        <f t="shared" si="21"/>
        <v>0</v>
      </c>
    </row>
    <row r="217" spans="1:11" s="31" customFormat="1" ht="31.5">
      <c r="A217" s="32" t="s">
        <v>146</v>
      </c>
      <c r="B217" s="33"/>
      <c r="C217" s="36"/>
      <c r="D217" s="36"/>
      <c r="E217" s="36"/>
      <c r="F217" s="36"/>
      <c r="G217" s="36"/>
      <c r="H217" s="36"/>
      <c r="I217" s="36"/>
      <c r="J217" s="36"/>
      <c r="K217" s="20">
        <f t="shared" si="21"/>
        <v>0</v>
      </c>
    </row>
    <row r="218" spans="1:11" s="31" customFormat="1" ht="15.75">
      <c r="A218" s="32" t="s">
        <v>147</v>
      </c>
      <c r="B218" s="33"/>
      <c r="C218" s="36"/>
      <c r="D218" s="36"/>
      <c r="E218" s="36"/>
      <c r="F218" s="36"/>
      <c r="G218" s="36"/>
      <c r="H218" s="36"/>
      <c r="I218" s="36"/>
      <c r="J218" s="36"/>
      <c r="K218" s="20">
        <f t="shared" si="21"/>
        <v>0</v>
      </c>
    </row>
    <row r="219" spans="1:11" s="31" customFormat="1" ht="15.75">
      <c r="A219" s="38"/>
      <c r="B219" s="42"/>
      <c r="C219" s="43"/>
      <c r="D219" s="43"/>
      <c r="E219" s="43"/>
      <c r="F219" s="43"/>
      <c r="G219" s="43"/>
      <c r="H219" s="41"/>
      <c r="I219" s="41"/>
      <c r="J219" s="41"/>
      <c r="K219" s="20">
        <f t="shared" si="21"/>
        <v>0</v>
      </c>
    </row>
    <row r="220" spans="1:11" s="31" customFormat="1" ht="39" customHeight="1">
      <c r="A220" s="44" t="s">
        <v>151</v>
      </c>
      <c r="B220" s="45"/>
      <c r="C220" s="46">
        <f aca="true" t="shared" si="25" ref="C220:J220">C221+C222</f>
        <v>0</v>
      </c>
      <c r="D220" s="46">
        <f t="shared" si="25"/>
        <v>0</v>
      </c>
      <c r="E220" s="46">
        <f t="shared" si="25"/>
        <v>0</v>
      </c>
      <c r="F220" s="46">
        <f t="shared" si="25"/>
        <v>0</v>
      </c>
      <c r="G220" s="46">
        <f t="shared" si="25"/>
        <v>0</v>
      </c>
      <c r="H220" s="46">
        <f t="shared" si="25"/>
        <v>15</v>
      </c>
      <c r="I220" s="46">
        <f t="shared" si="25"/>
        <v>44.6</v>
      </c>
      <c r="J220" s="46">
        <f t="shared" si="25"/>
        <v>16</v>
      </c>
      <c r="K220" s="20">
        <f t="shared" si="21"/>
        <v>15</v>
      </c>
    </row>
    <row r="221" spans="1:11" s="31" customFormat="1" ht="15.75">
      <c r="A221" s="51" t="s">
        <v>149</v>
      </c>
      <c r="B221" s="32"/>
      <c r="C221" s="36"/>
      <c r="D221" s="36"/>
      <c r="E221" s="36"/>
      <c r="F221" s="36"/>
      <c r="G221" s="36"/>
      <c r="H221" s="36">
        <v>15</v>
      </c>
      <c r="I221" s="36">
        <v>44.6</v>
      </c>
      <c r="J221" s="36">
        <v>16</v>
      </c>
      <c r="K221" s="20">
        <f t="shared" si="21"/>
        <v>15</v>
      </c>
    </row>
    <row r="222" spans="1:11" s="31" customFormat="1" ht="15.75">
      <c r="A222" s="51" t="s">
        <v>150</v>
      </c>
      <c r="B222" s="32"/>
      <c r="C222" s="36"/>
      <c r="D222" s="36"/>
      <c r="E222" s="36"/>
      <c r="F222" s="36"/>
      <c r="G222" s="36"/>
      <c r="H222" s="36"/>
      <c r="I222" s="36"/>
      <c r="J222" s="36"/>
      <c r="K222" s="20">
        <f t="shared" si="21"/>
        <v>0</v>
      </c>
    </row>
    <row r="223" spans="1:11" s="31" customFormat="1" ht="15.75">
      <c r="A223" s="38"/>
      <c r="B223" s="42"/>
      <c r="C223" s="43"/>
      <c r="D223" s="43"/>
      <c r="E223" s="43"/>
      <c r="F223" s="43"/>
      <c r="G223" s="43"/>
      <c r="H223" s="41"/>
      <c r="I223" s="41"/>
      <c r="J223" s="41"/>
      <c r="K223" s="20">
        <f t="shared" si="21"/>
        <v>0</v>
      </c>
    </row>
    <row r="224" spans="1:11" s="31" customFormat="1" ht="15.75">
      <c r="A224" s="38"/>
      <c r="B224" s="42"/>
      <c r="C224" s="43"/>
      <c r="D224" s="43"/>
      <c r="E224" s="43"/>
      <c r="F224" s="43"/>
      <c r="G224" s="43"/>
      <c r="H224" s="41"/>
      <c r="I224" s="41"/>
      <c r="J224" s="41"/>
      <c r="K224" s="20">
        <f t="shared" si="21"/>
        <v>0</v>
      </c>
    </row>
    <row r="225" spans="1:11" s="50" customFormat="1" ht="35.25" customHeight="1">
      <c r="A225" s="47" t="s">
        <v>159</v>
      </c>
      <c r="B225" s="48"/>
      <c r="C225" s="49">
        <f>C186+C188+C216+C220</f>
        <v>5352.6</v>
      </c>
      <c r="D225" s="49">
        <f>D186+D188+D216+D220+D54</f>
        <v>6218</v>
      </c>
      <c r="E225" s="49">
        <f aca="true" t="shared" si="26" ref="E225:J225">E186+E188+E216+E220</f>
        <v>6396.300000000001</v>
      </c>
      <c r="F225" s="49">
        <f t="shared" si="26"/>
        <v>4184.500000000001</v>
      </c>
      <c r="G225" s="49">
        <f t="shared" si="26"/>
        <v>6571.7</v>
      </c>
      <c r="H225" s="49">
        <f t="shared" si="26"/>
        <v>7030.3</v>
      </c>
      <c r="I225" s="49">
        <f t="shared" si="26"/>
        <v>7040.400000000001</v>
      </c>
      <c r="J225" s="49">
        <f t="shared" si="26"/>
        <v>7035.099999999999</v>
      </c>
      <c r="K225" s="20">
        <f t="shared" si="21"/>
        <v>458.60000000000036</v>
      </c>
    </row>
    <row r="226" spans="1:19" ht="15" customHeight="1">
      <c r="A226" s="12"/>
      <c r="B226" s="8"/>
      <c r="C226" s="20"/>
      <c r="D226" s="20"/>
      <c r="E226" s="20"/>
      <c r="F226" s="20"/>
      <c r="G226" s="20"/>
      <c r="H226" s="20"/>
      <c r="I226" s="20"/>
      <c r="J226" s="20"/>
      <c r="K226" s="20"/>
      <c r="N226" s="15"/>
      <c r="O226" s="15"/>
      <c r="P226" s="15"/>
      <c r="Q226" s="15"/>
      <c r="R226" s="15"/>
      <c r="S226" s="15"/>
    </row>
    <row r="227" spans="1:19" ht="15" customHeight="1">
      <c r="A227" s="12" t="s">
        <v>162</v>
      </c>
      <c r="B227" s="8"/>
      <c r="C227" s="20"/>
      <c r="D227" s="20"/>
      <c r="E227" s="20"/>
      <c r="F227" s="20"/>
      <c r="G227" s="20"/>
      <c r="H227" s="20">
        <f>H186+H193+H198+H203+H208+H213</f>
        <v>6798.900000000001</v>
      </c>
      <c r="I227" s="20">
        <f>I186+I193+I198+I203+I208+I213</f>
        <v>6767</v>
      </c>
      <c r="J227" s="20">
        <f>J186+J193+J198+J203+J208+J213</f>
        <v>6790.299999999999</v>
      </c>
      <c r="K227" s="20"/>
      <c r="N227" s="15"/>
      <c r="O227" s="15"/>
      <c r="P227" s="15"/>
      <c r="Q227" s="15"/>
      <c r="R227" s="15"/>
      <c r="S227" s="15"/>
    </row>
    <row r="228" spans="1:19" ht="15" customHeight="1">
      <c r="A228" s="12" t="s">
        <v>165</v>
      </c>
      <c r="B228" s="8"/>
      <c r="C228" s="20"/>
      <c r="D228" s="20"/>
      <c r="E228" s="20"/>
      <c r="F228" s="20"/>
      <c r="G228" s="20"/>
      <c r="H228" s="20">
        <f>H186-H117</f>
        <v>6768.900000000001</v>
      </c>
      <c r="I228" s="20">
        <f>I186-I117</f>
        <v>6737</v>
      </c>
      <c r="J228" s="20">
        <f>J186-J117</f>
        <v>6760.299999999999</v>
      </c>
      <c r="K228" s="20"/>
      <c r="N228" s="15"/>
      <c r="O228" s="15"/>
      <c r="P228" s="15"/>
      <c r="Q228" s="15"/>
      <c r="R228" s="15"/>
      <c r="S228" s="15"/>
    </row>
    <row r="229" spans="1:19" ht="15" customHeight="1">
      <c r="A229" s="12" t="s">
        <v>163</v>
      </c>
      <c r="B229" s="8"/>
      <c r="C229" s="20"/>
      <c r="D229" s="20"/>
      <c r="E229" s="20"/>
      <c r="F229" s="20"/>
      <c r="G229" s="20"/>
      <c r="H229" s="20">
        <v>3423</v>
      </c>
      <c r="I229" s="20">
        <v>3563.1</v>
      </c>
      <c r="J229" s="20">
        <v>3705.8</v>
      </c>
      <c r="K229" s="20"/>
      <c r="N229" s="15"/>
      <c r="O229" s="15"/>
      <c r="P229" s="15"/>
      <c r="Q229" s="15"/>
      <c r="R229" s="15"/>
      <c r="S229" s="15"/>
    </row>
    <row r="230" spans="1:19" ht="15.75">
      <c r="A230" s="12" t="s">
        <v>166</v>
      </c>
      <c r="B230" s="8"/>
      <c r="C230" s="20"/>
      <c r="D230" s="20"/>
      <c r="E230" s="20"/>
      <c r="F230" s="20"/>
      <c r="G230" s="20"/>
      <c r="H230" s="20">
        <v>3345.9</v>
      </c>
      <c r="J230" s="20"/>
      <c r="K230" s="20"/>
      <c r="N230" s="15"/>
      <c r="O230" s="15"/>
      <c r="P230" s="15"/>
      <c r="Q230" s="15"/>
      <c r="R230" s="15"/>
      <c r="S230" s="15"/>
    </row>
    <row r="231" spans="1:17" ht="15.75">
      <c r="A231" s="54" t="s">
        <v>167</v>
      </c>
      <c r="H231" s="55">
        <f>(H229+H230)-H227</f>
        <v>-30.00000000000091</v>
      </c>
      <c r="I231" s="55">
        <f>(I229+I230)-I227</f>
        <v>-3203.9</v>
      </c>
      <c r="J231" s="55">
        <f>(J229+J230)-J227</f>
        <v>-3084.499999999999</v>
      </c>
      <c r="N231" s="15"/>
      <c r="O231" s="15"/>
      <c r="P231" s="15"/>
      <c r="Q231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budjet</cp:lastModifiedBy>
  <cp:lastPrinted>2012-10-26T09:08:40Z</cp:lastPrinted>
  <dcterms:created xsi:type="dcterms:W3CDTF">2012-10-22T09:03:56Z</dcterms:created>
  <dcterms:modified xsi:type="dcterms:W3CDTF">2012-11-01T11:28:02Z</dcterms:modified>
  <cp:category/>
  <cp:version/>
  <cp:contentType/>
  <cp:contentStatus/>
</cp:coreProperties>
</file>